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<sst xmlns="http://schemas.openxmlformats.org/spreadsheetml/2006/main" count="209" uniqueCount="24">
  <si>
    <t>2022-2023学年21级三年制美术学学业奖学金排名</t>
  </si>
  <si>
    <t>品德*20%</t>
  </si>
  <si>
    <t>学业*70%</t>
  </si>
  <si>
    <t>文体*10%</t>
  </si>
  <si>
    <t>总分</t>
  </si>
  <si>
    <t>排名</t>
  </si>
  <si>
    <t>备注</t>
  </si>
  <si>
    <t>学号</t>
  </si>
  <si>
    <t>基本分</t>
  </si>
  <si>
    <t>原始加分</t>
  </si>
  <si>
    <t>附加分</t>
  </si>
  <si>
    <t>扣分</t>
  </si>
  <si>
    <t>品德分</t>
  </si>
  <si>
    <t>平均分*45%</t>
  </si>
  <si>
    <t>学业分</t>
  </si>
  <si>
    <t>加分</t>
  </si>
  <si>
    <t>文体分</t>
  </si>
  <si>
    <t>56</t>
  </si>
  <si>
    <t>一等</t>
  </si>
  <si>
    <t>二等</t>
  </si>
  <si>
    <t>三等</t>
  </si>
  <si>
    <t>注：标红同学2022-2023学年有不及格成绩或未按照要求参加文化沙龙</t>
  </si>
  <si>
    <t>2022-2023学年21级三年制学科教学（美术）学业奖学金排名</t>
  </si>
  <si>
    <t>2022-2023学年21级三年制美术学业奖学金排名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</si>
</sst>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2"/>
      <color indexed="50"/>
      <name val="宋体"/>
      <family val="0"/>
    </font>
    <font>
      <sz val="12"/>
      <color indexed="4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sz val="10.5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2"/>
      <color rgb="FF92D050"/>
      <name val="宋体"/>
      <family val="0"/>
    </font>
    <font>
      <sz val="12"/>
      <color theme="4"/>
      <name val="宋体"/>
      <family val="0"/>
    </font>
    <font>
      <sz val="10"/>
      <color theme="4"/>
      <name val="宋体"/>
      <family val="0"/>
    </font>
    <font>
      <sz val="10.5"/>
      <color rgb="FFFF0000"/>
      <name val="宋体"/>
      <family val="0"/>
    </font>
    <font>
      <sz val="10"/>
      <color rgb="FFFF0000"/>
      <name val="宋体"/>
      <family val="0"/>
    </font>
    <font>
      <sz val="10.5"/>
      <color rgb="FF000000"/>
      <name val="宋体"/>
      <family val="0"/>
    </font>
    <font>
      <sz val="10.5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4" fillId="13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56" fillId="0" borderId="0" xfId="0" applyNumberFormat="1" applyFont="1" applyFill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176" fontId="59" fillId="0" borderId="12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176" fontId="59" fillId="0" borderId="12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176" fontId="53" fillId="0" borderId="1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wrapText="1"/>
    </xf>
    <xf numFmtId="0" fontId="6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3" fillId="0" borderId="11" xfId="0" applyFont="1" applyBorder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61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176" fontId="53" fillId="0" borderId="10" xfId="0" applyNumberFormat="1" applyFont="1" applyBorder="1" applyAlignment="1">
      <alignment horizontal="left" vertical="center"/>
    </xf>
    <xf numFmtId="0" fontId="9" fillId="0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zoomScaleSheetLayoutView="100" workbookViewId="0" topLeftCell="A1">
      <selection activeCell="A33" sqref="A33:S33"/>
    </sheetView>
  </sheetViews>
  <sheetFormatPr defaultColWidth="9.00390625" defaultRowHeight="14.25"/>
  <cols>
    <col min="1" max="1" width="12.75390625" style="0" customWidth="1"/>
    <col min="2" max="2" width="4.875" style="0" customWidth="1"/>
    <col min="3" max="3" width="6.50390625" style="10" customWidth="1"/>
    <col min="4" max="4" width="11.125" style="11" customWidth="1"/>
    <col min="5" max="5" width="4.00390625" style="0" customWidth="1"/>
    <col min="6" max="6" width="6.75390625" style="11" customWidth="1"/>
    <col min="7" max="7" width="8.875" style="12" customWidth="1"/>
    <col min="8" max="8" width="6.75390625" style="10" customWidth="1"/>
    <col min="9" max="9" width="9.25390625" style="0" customWidth="1"/>
    <col min="10" max="10" width="3.75390625" style="0" customWidth="1"/>
    <col min="11" max="11" width="10.50390625" style="11" customWidth="1"/>
    <col min="12" max="12" width="5.125" style="0" customWidth="1"/>
    <col min="13" max="13" width="4.75390625" style="10" customWidth="1"/>
    <col min="14" max="14" width="11.125" style="11" customWidth="1"/>
    <col min="15" max="15" width="3.625" style="0" customWidth="1"/>
    <col min="16" max="16" width="6.25390625" style="0" customWidth="1"/>
    <col min="17" max="17" width="8.875" style="11" customWidth="1"/>
    <col min="18" max="18" width="4.50390625" style="0" customWidth="1"/>
  </cols>
  <sheetData>
    <row r="1" spans="1:19" s="1" customFormat="1" ht="32.25" customHeight="1">
      <c r="A1" s="13" t="s">
        <v>0</v>
      </c>
      <c r="B1" s="14"/>
      <c r="C1" s="14"/>
      <c r="D1" s="15"/>
      <c r="E1" s="14"/>
      <c r="F1" s="15"/>
      <c r="G1" s="14"/>
      <c r="H1" s="14"/>
      <c r="I1" s="14"/>
      <c r="J1" s="14"/>
      <c r="K1" s="15"/>
      <c r="L1" s="14"/>
      <c r="M1" s="14"/>
      <c r="N1" s="15"/>
      <c r="O1" s="14"/>
      <c r="P1" s="14"/>
      <c r="Q1" s="15"/>
      <c r="R1" s="14"/>
      <c r="S1" s="56"/>
    </row>
    <row r="2" spans="1:19" ht="15">
      <c r="A2" s="16"/>
      <c r="B2" s="16" t="s">
        <v>1</v>
      </c>
      <c r="C2" s="17"/>
      <c r="D2" s="18"/>
      <c r="E2" s="16"/>
      <c r="F2" s="18"/>
      <c r="G2" s="19" t="s">
        <v>2</v>
      </c>
      <c r="H2" s="20"/>
      <c r="I2" s="16"/>
      <c r="J2" s="16"/>
      <c r="K2" s="18"/>
      <c r="L2" s="16" t="s">
        <v>3</v>
      </c>
      <c r="M2" s="17"/>
      <c r="N2" s="18"/>
      <c r="O2" s="16"/>
      <c r="P2" s="16"/>
      <c r="Q2" s="18" t="s">
        <v>4</v>
      </c>
      <c r="R2" s="16" t="s">
        <v>5</v>
      </c>
      <c r="S2" s="16" t="s">
        <v>6</v>
      </c>
    </row>
    <row r="3" spans="1:19" s="2" customFormat="1" ht="15">
      <c r="A3" s="20" t="s">
        <v>7</v>
      </c>
      <c r="B3" s="20" t="s">
        <v>8</v>
      </c>
      <c r="C3" s="20" t="s">
        <v>9</v>
      </c>
      <c r="D3" s="19" t="s">
        <v>10</v>
      </c>
      <c r="E3" s="20" t="s">
        <v>11</v>
      </c>
      <c r="F3" s="19" t="s">
        <v>12</v>
      </c>
      <c r="G3" s="19" t="s">
        <v>13</v>
      </c>
      <c r="H3" s="20" t="s">
        <v>9</v>
      </c>
      <c r="I3" s="20" t="s">
        <v>10</v>
      </c>
      <c r="J3" s="20" t="s">
        <v>11</v>
      </c>
      <c r="K3" s="19" t="s">
        <v>14</v>
      </c>
      <c r="L3" s="20" t="s">
        <v>8</v>
      </c>
      <c r="M3" s="20" t="s">
        <v>15</v>
      </c>
      <c r="N3" s="19" t="s">
        <v>10</v>
      </c>
      <c r="O3" s="20" t="s">
        <v>11</v>
      </c>
      <c r="P3" s="20" t="s">
        <v>16</v>
      </c>
      <c r="Q3" s="19"/>
      <c r="R3" s="16"/>
      <c r="S3" s="57"/>
    </row>
    <row r="4" spans="1:19" s="3" customFormat="1" ht="15">
      <c r="A4" s="21">
        <v>2012183010</v>
      </c>
      <c r="B4" s="22" t="s">
        <v>17</v>
      </c>
      <c r="C4" s="23">
        <v>15</v>
      </c>
      <c r="D4" s="24">
        <f aca="true" t="shared" si="0" ref="D4:D15">C4/15*44</f>
        <v>44</v>
      </c>
      <c r="E4" s="25"/>
      <c r="F4" s="26">
        <f aca="true" t="shared" si="1" ref="F4:F15">(B4+D4)*0.2</f>
        <v>20</v>
      </c>
      <c r="G4" s="26">
        <v>40.095</v>
      </c>
      <c r="H4" s="23">
        <v>60</v>
      </c>
      <c r="I4" s="24">
        <f aca="true" t="shared" si="2" ref="I4:I15">H4/60*55</f>
        <v>55</v>
      </c>
      <c r="J4" s="25"/>
      <c r="K4" s="24">
        <f aca="true" t="shared" si="3" ref="K4:K15">(G4+I4)*0.7</f>
        <v>66.56649999999999</v>
      </c>
      <c r="L4" s="23">
        <v>50</v>
      </c>
      <c r="M4" s="23">
        <v>7.5</v>
      </c>
      <c r="N4" s="26">
        <f aca="true" t="shared" si="4" ref="N4:N15">M4/8*50</f>
        <v>46.875</v>
      </c>
      <c r="O4" s="25"/>
      <c r="P4" s="24">
        <f aca="true" t="shared" si="5" ref="P4:P15">(L4+N4)*0.1</f>
        <v>9.6875</v>
      </c>
      <c r="Q4" s="24">
        <f aca="true" t="shared" si="6" ref="Q4:Q15">F4+K4+P4</f>
        <v>96.25399999999999</v>
      </c>
      <c r="R4" s="25">
        <v>1</v>
      </c>
      <c r="S4" s="58" t="s">
        <v>18</v>
      </c>
    </row>
    <row r="5" spans="1:19" s="3" customFormat="1" ht="15">
      <c r="A5" s="21">
        <v>2112183011</v>
      </c>
      <c r="B5" s="22" t="s">
        <v>17</v>
      </c>
      <c r="C5" s="23">
        <v>1</v>
      </c>
      <c r="D5" s="24">
        <f t="shared" si="0"/>
        <v>2.933333333333333</v>
      </c>
      <c r="E5" s="25"/>
      <c r="F5" s="26">
        <f t="shared" si="1"/>
        <v>11.786666666666667</v>
      </c>
      <c r="G5" s="26">
        <v>40.635</v>
      </c>
      <c r="H5" s="23">
        <v>60</v>
      </c>
      <c r="I5" s="24">
        <f t="shared" si="2"/>
        <v>55</v>
      </c>
      <c r="J5" s="25"/>
      <c r="K5" s="24">
        <f t="shared" si="3"/>
        <v>66.94449999999999</v>
      </c>
      <c r="L5" s="23">
        <v>50</v>
      </c>
      <c r="M5" s="23">
        <v>1.5</v>
      </c>
      <c r="N5" s="26">
        <f t="shared" si="4"/>
        <v>9.375</v>
      </c>
      <c r="O5" s="25"/>
      <c r="P5" s="24">
        <f t="shared" si="5"/>
        <v>5.9375</v>
      </c>
      <c r="Q5" s="24">
        <f t="shared" si="6"/>
        <v>84.66866666666665</v>
      </c>
      <c r="R5" s="25">
        <v>2</v>
      </c>
      <c r="S5" s="58" t="s">
        <v>18</v>
      </c>
    </row>
    <row r="6" spans="1:19" s="3" customFormat="1" ht="15">
      <c r="A6" s="27">
        <v>2112183008</v>
      </c>
      <c r="B6" s="22" t="s">
        <v>17</v>
      </c>
      <c r="C6" s="23">
        <v>10</v>
      </c>
      <c r="D6" s="24">
        <f t="shared" si="0"/>
        <v>29.333333333333332</v>
      </c>
      <c r="E6" s="25"/>
      <c r="F6" s="26">
        <f t="shared" si="1"/>
        <v>17.066666666666666</v>
      </c>
      <c r="G6" s="26">
        <v>40.230000000000004</v>
      </c>
      <c r="H6" s="23">
        <v>46</v>
      </c>
      <c r="I6" s="24">
        <f t="shared" si="2"/>
        <v>42.16666666666667</v>
      </c>
      <c r="J6" s="25"/>
      <c r="K6" s="24">
        <f t="shared" si="3"/>
        <v>57.67766666666667</v>
      </c>
      <c r="L6" s="23">
        <v>50</v>
      </c>
      <c r="M6" s="23">
        <v>3</v>
      </c>
      <c r="N6" s="26">
        <f t="shared" si="4"/>
        <v>18.75</v>
      </c>
      <c r="O6" s="25"/>
      <c r="P6" s="24">
        <f t="shared" si="5"/>
        <v>6.875</v>
      </c>
      <c r="Q6" s="24">
        <f t="shared" si="6"/>
        <v>81.61933333333333</v>
      </c>
      <c r="R6" s="25">
        <v>3</v>
      </c>
      <c r="S6" s="58" t="s">
        <v>18</v>
      </c>
    </row>
    <row r="7" spans="1:19" s="4" customFormat="1" ht="15">
      <c r="A7" s="21">
        <v>2112183010</v>
      </c>
      <c r="B7" s="22" t="s">
        <v>17</v>
      </c>
      <c r="C7" s="23">
        <v>1.5</v>
      </c>
      <c r="D7" s="24">
        <f t="shared" si="0"/>
        <v>4.4</v>
      </c>
      <c r="E7" s="25"/>
      <c r="F7" s="26">
        <f t="shared" si="1"/>
        <v>12.08</v>
      </c>
      <c r="G7" s="26">
        <v>39.51</v>
      </c>
      <c r="H7" s="23">
        <v>50</v>
      </c>
      <c r="I7" s="24">
        <f t="shared" si="2"/>
        <v>45.833333333333336</v>
      </c>
      <c r="J7" s="25"/>
      <c r="K7" s="24">
        <f t="shared" si="3"/>
        <v>59.74033333333333</v>
      </c>
      <c r="L7" s="23">
        <v>50</v>
      </c>
      <c r="M7" s="23">
        <v>3.5</v>
      </c>
      <c r="N7" s="26">
        <f t="shared" si="4"/>
        <v>21.875</v>
      </c>
      <c r="O7" s="25"/>
      <c r="P7" s="24">
        <f t="shared" si="5"/>
        <v>7.1875</v>
      </c>
      <c r="Q7" s="24">
        <f t="shared" si="6"/>
        <v>79.00783333333334</v>
      </c>
      <c r="R7" s="25">
        <v>4</v>
      </c>
      <c r="S7" s="58" t="s">
        <v>18</v>
      </c>
    </row>
    <row r="8" spans="1:19" s="5" customFormat="1" ht="15">
      <c r="A8" s="21">
        <v>2112183006</v>
      </c>
      <c r="B8" s="22" t="s">
        <v>17</v>
      </c>
      <c r="C8" s="23">
        <v>2</v>
      </c>
      <c r="D8" s="24">
        <f t="shared" si="0"/>
        <v>5.866666666666666</v>
      </c>
      <c r="E8" s="25"/>
      <c r="F8" s="26">
        <f t="shared" si="1"/>
        <v>12.373333333333335</v>
      </c>
      <c r="G8" s="26">
        <v>40.635</v>
      </c>
      <c r="H8" s="23">
        <v>33</v>
      </c>
      <c r="I8" s="24">
        <f t="shared" si="2"/>
        <v>30.250000000000004</v>
      </c>
      <c r="J8" s="25"/>
      <c r="K8" s="24">
        <f t="shared" si="3"/>
        <v>49.6195</v>
      </c>
      <c r="L8" s="23">
        <v>50</v>
      </c>
      <c r="M8" s="23">
        <v>3.5</v>
      </c>
      <c r="N8" s="26">
        <f t="shared" si="4"/>
        <v>21.875</v>
      </c>
      <c r="O8" s="25"/>
      <c r="P8" s="24">
        <f t="shared" si="5"/>
        <v>7.1875</v>
      </c>
      <c r="Q8" s="24">
        <f t="shared" si="6"/>
        <v>69.18033333333334</v>
      </c>
      <c r="R8" s="25">
        <v>5</v>
      </c>
      <c r="S8" s="58" t="s">
        <v>18</v>
      </c>
    </row>
    <row r="9" spans="1:26" s="6" customFormat="1" ht="15">
      <c r="A9" s="21">
        <v>2112183009</v>
      </c>
      <c r="B9" s="22" t="s">
        <v>17</v>
      </c>
      <c r="C9" s="23">
        <v>4.5</v>
      </c>
      <c r="D9" s="24">
        <f t="shared" si="0"/>
        <v>13.2</v>
      </c>
      <c r="E9" s="25"/>
      <c r="F9" s="26">
        <f t="shared" si="1"/>
        <v>13.840000000000002</v>
      </c>
      <c r="G9" s="26">
        <v>39.915</v>
      </c>
      <c r="H9" s="23">
        <v>29</v>
      </c>
      <c r="I9" s="24">
        <f t="shared" si="2"/>
        <v>26.583333333333332</v>
      </c>
      <c r="J9" s="25"/>
      <c r="K9" s="24">
        <f t="shared" si="3"/>
        <v>46.548833333333334</v>
      </c>
      <c r="L9" s="23">
        <v>50</v>
      </c>
      <c r="M9" s="23">
        <v>1.5</v>
      </c>
      <c r="N9" s="26">
        <f t="shared" si="4"/>
        <v>9.375</v>
      </c>
      <c r="O9" s="25"/>
      <c r="P9" s="24">
        <f t="shared" si="5"/>
        <v>5.9375</v>
      </c>
      <c r="Q9" s="24">
        <f t="shared" si="6"/>
        <v>66.32633333333334</v>
      </c>
      <c r="R9" s="25">
        <v>6</v>
      </c>
      <c r="S9" s="58" t="s">
        <v>18</v>
      </c>
      <c r="T9" s="59"/>
      <c r="U9" s="59"/>
      <c r="V9" s="59"/>
      <c r="W9" s="59"/>
      <c r="X9" s="59"/>
      <c r="Y9" s="59"/>
      <c r="Z9" s="59"/>
    </row>
    <row r="10" spans="1:20" s="7" customFormat="1" ht="15">
      <c r="A10" s="21">
        <v>2112183001</v>
      </c>
      <c r="B10" s="22" t="s">
        <v>17</v>
      </c>
      <c r="C10" s="23">
        <v>5</v>
      </c>
      <c r="D10" s="24">
        <f t="shared" si="0"/>
        <v>14.666666666666666</v>
      </c>
      <c r="E10" s="25"/>
      <c r="F10" s="26">
        <f t="shared" si="1"/>
        <v>14.133333333333335</v>
      </c>
      <c r="G10" s="26">
        <v>40.59</v>
      </c>
      <c r="H10" s="23">
        <v>20</v>
      </c>
      <c r="I10" s="24">
        <f t="shared" si="2"/>
        <v>18.333333333333332</v>
      </c>
      <c r="J10" s="25"/>
      <c r="K10" s="24">
        <f t="shared" si="3"/>
        <v>41.24633333333333</v>
      </c>
      <c r="L10" s="23">
        <v>50</v>
      </c>
      <c r="M10" s="23">
        <v>8</v>
      </c>
      <c r="N10" s="26">
        <f t="shared" si="4"/>
        <v>50</v>
      </c>
      <c r="O10" s="25"/>
      <c r="P10" s="24">
        <f t="shared" si="5"/>
        <v>10</v>
      </c>
      <c r="Q10" s="24">
        <f t="shared" si="6"/>
        <v>65.37966666666667</v>
      </c>
      <c r="R10" s="25">
        <v>7</v>
      </c>
      <c r="S10" s="60" t="s">
        <v>19</v>
      </c>
      <c r="T10" s="8"/>
    </row>
    <row r="11" spans="1:19" s="8" customFormat="1" ht="15">
      <c r="A11" s="27">
        <v>2112183004</v>
      </c>
      <c r="B11" s="22" t="s">
        <v>17</v>
      </c>
      <c r="C11" s="23">
        <v>1</v>
      </c>
      <c r="D11" s="24">
        <f t="shared" si="0"/>
        <v>2.933333333333333</v>
      </c>
      <c r="E11" s="25"/>
      <c r="F11" s="26">
        <f t="shared" si="1"/>
        <v>11.786666666666667</v>
      </c>
      <c r="G11" s="26">
        <v>40.185</v>
      </c>
      <c r="H11" s="23">
        <v>12</v>
      </c>
      <c r="I11" s="24">
        <f t="shared" si="2"/>
        <v>11</v>
      </c>
      <c r="J11" s="25"/>
      <c r="K11" s="24">
        <f t="shared" si="3"/>
        <v>35.829499999999996</v>
      </c>
      <c r="L11" s="23">
        <v>50</v>
      </c>
      <c r="M11" s="23">
        <v>1.5</v>
      </c>
      <c r="N11" s="26">
        <f t="shared" si="4"/>
        <v>9.375</v>
      </c>
      <c r="O11" s="25"/>
      <c r="P11" s="24">
        <f t="shared" si="5"/>
        <v>5.9375</v>
      </c>
      <c r="Q11" s="24">
        <f t="shared" si="6"/>
        <v>53.553666666666665</v>
      </c>
      <c r="R11" s="25">
        <v>8</v>
      </c>
      <c r="S11" s="60" t="s">
        <v>19</v>
      </c>
    </row>
    <row r="12" spans="1:19" s="3" customFormat="1" ht="15">
      <c r="A12" s="21">
        <v>2112183005</v>
      </c>
      <c r="B12" s="22" t="s">
        <v>17</v>
      </c>
      <c r="C12" s="23">
        <v>0.5</v>
      </c>
      <c r="D12" s="24">
        <f t="shared" si="0"/>
        <v>1.4666666666666666</v>
      </c>
      <c r="E12" s="25"/>
      <c r="F12" s="26">
        <f t="shared" si="1"/>
        <v>11.493333333333334</v>
      </c>
      <c r="G12" s="26">
        <v>40.14</v>
      </c>
      <c r="H12" s="23">
        <v>9</v>
      </c>
      <c r="I12" s="24">
        <f t="shared" si="2"/>
        <v>8.25</v>
      </c>
      <c r="J12" s="25"/>
      <c r="K12" s="24">
        <f t="shared" si="3"/>
        <v>33.873</v>
      </c>
      <c r="L12" s="23">
        <v>50</v>
      </c>
      <c r="M12" s="23">
        <v>1.5</v>
      </c>
      <c r="N12" s="26">
        <f t="shared" si="4"/>
        <v>9.375</v>
      </c>
      <c r="O12" s="25"/>
      <c r="P12" s="24">
        <f t="shared" si="5"/>
        <v>5.9375</v>
      </c>
      <c r="Q12" s="24">
        <f t="shared" si="6"/>
        <v>51.30383333333333</v>
      </c>
      <c r="R12" s="25">
        <v>9</v>
      </c>
      <c r="S12" s="60" t="s">
        <v>19</v>
      </c>
    </row>
    <row r="13" spans="1:19" s="9" customFormat="1" ht="15">
      <c r="A13" s="27">
        <v>2112183002</v>
      </c>
      <c r="B13" s="22" t="s">
        <v>17</v>
      </c>
      <c r="C13" s="23">
        <v>2.5</v>
      </c>
      <c r="D13" s="24">
        <f t="shared" si="0"/>
        <v>7.333333333333333</v>
      </c>
      <c r="E13" s="25"/>
      <c r="F13" s="26">
        <f t="shared" si="1"/>
        <v>12.666666666666668</v>
      </c>
      <c r="G13" s="26">
        <v>40.050000000000004</v>
      </c>
      <c r="H13" s="23">
        <v>1</v>
      </c>
      <c r="I13" s="24">
        <f t="shared" si="2"/>
        <v>0.9166666666666666</v>
      </c>
      <c r="J13" s="25"/>
      <c r="K13" s="24">
        <f t="shared" si="3"/>
        <v>28.676666666666666</v>
      </c>
      <c r="L13" s="23">
        <v>50</v>
      </c>
      <c r="M13" s="23">
        <v>1.5</v>
      </c>
      <c r="N13" s="26">
        <f t="shared" si="4"/>
        <v>9.375</v>
      </c>
      <c r="O13" s="25"/>
      <c r="P13" s="24">
        <f t="shared" si="5"/>
        <v>5.9375</v>
      </c>
      <c r="Q13" s="24">
        <f t="shared" si="6"/>
        <v>47.280833333333334</v>
      </c>
      <c r="R13" s="25">
        <v>10</v>
      </c>
      <c r="S13" s="60" t="s">
        <v>19</v>
      </c>
    </row>
    <row r="14" spans="1:19" s="9" customFormat="1" ht="16.5" customHeight="1">
      <c r="A14" s="21">
        <v>2112183003</v>
      </c>
      <c r="B14" s="22" t="s">
        <v>17</v>
      </c>
      <c r="C14" s="23">
        <v>0.5</v>
      </c>
      <c r="D14" s="24">
        <f t="shared" si="0"/>
        <v>1.4666666666666666</v>
      </c>
      <c r="E14" s="25"/>
      <c r="F14" s="26">
        <f t="shared" si="1"/>
        <v>11.493333333333334</v>
      </c>
      <c r="G14" s="26">
        <v>41.445</v>
      </c>
      <c r="H14" s="23">
        <v>1</v>
      </c>
      <c r="I14" s="24">
        <f t="shared" si="2"/>
        <v>0.9166666666666666</v>
      </c>
      <c r="J14" s="25"/>
      <c r="K14" s="24">
        <f t="shared" si="3"/>
        <v>29.653166666666664</v>
      </c>
      <c r="L14" s="23">
        <v>50</v>
      </c>
      <c r="M14" s="23">
        <v>1.5</v>
      </c>
      <c r="N14" s="26">
        <f t="shared" si="4"/>
        <v>9.375</v>
      </c>
      <c r="O14" s="25"/>
      <c r="P14" s="24">
        <f t="shared" si="5"/>
        <v>5.9375</v>
      </c>
      <c r="Q14" s="24">
        <f t="shared" si="6"/>
        <v>47.083999999999996</v>
      </c>
      <c r="R14" s="25">
        <v>11</v>
      </c>
      <c r="S14" s="61" t="s">
        <v>20</v>
      </c>
    </row>
    <row r="15" spans="1:19" s="2" customFormat="1" ht="15">
      <c r="A15" s="28">
        <v>2112183007</v>
      </c>
      <c r="B15" s="29" t="s">
        <v>17</v>
      </c>
      <c r="C15" s="30">
        <v>1</v>
      </c>
      <c r="D15" s="31">
        <f t="shared" si="0"/>
        <v>2.933333333333333</v>
      </c>
      <c r="E15" s="32"/>
      <c r="F15" s="33">
        <f t="shared" si="1"/>
        <v>11.786666666666667</v>
      </c>
      <c r="G15" s="33">
        <v>39.690000000000005</v>
      </c>
      <c r="H15" s="30">
        <v>5</v>
      </c>
      <c r="I15" s="31">
        <f t="shared" si="2"/>
        <v>4.583333333333333</v>
      </c>
      <c r="J15" s="32"/>
      <c r="K15" s="31">
        <f t="shared" si="3"/>
        <v>30.991333333333337</v>
      </c>
      <c r="L15" s="30">
        <v>50</v>
      </c>
      <c r="M15" s="30">
        <v>0.5</v>
      </c>
      <c r="N15" s="33">
        <f t="shared" si="4"/>
        <v>3.125</v>
      </c>
      <c r="O15" s="32"/>
      <c r="P15" s="31">
        <f t="shared" si="5"/>
        <v>5.3125</v>
      </c>
      <c r="Q15" s="31">
        <f t="shared" si="6"/>
        <v>48.090500000000006</v>
      </c>
      <c r="R15" s="32">
        <v>12</v>
      </c>
      <c r="S15" s="58" t="s">
        <v>20</v>
      </c>
    </row>
    <row r="16" spans="1:19" ht="15">
      <c r="A16" s="34" t="s">
        <v>21</v>
      </c>
      <c r="B16" s="34"/>
      <c r="C16" s="34"/>
      <c r="D16" s="35"/>
      <c r="E16" s="34"/>
      <c r="F16" s="35"/>
      <c r="G16" s="34"/>
      <c r="H16" s="34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4"/>
    </row>
    <row r="17" spans="1:19" ht="21.75">
      <c r="A17" s="36" t="s">
        <v>22</v>
      </c>
      <c r="B17" s="37"/>
      <c r="C17" s="37"/>
      <c r="D17" s="38"/>
      <c r="E17" s="37"/>
      <c r="F17" s="38"/>
      <c r="G17" s="37"/>
      <c r="H17" s="37"/>
      <c r="I17" s="37"/>
      <c r="J17" s="37"/>
      <c r="K17" s="38"/>
      <c r="L17" s="37"/>
      <c r="M17" s="37"/>
      <c r="N17" s="38"/>
      <c r="O17" s="37"/>
      <c r="P17" s="37"/>
      <c r="Q17" s="38"/>
      <c r="R17" s="37"/>
      <c r="S17" s="62"/>
    </row>
    <row r="18" spans="1:19" ht="15">
      <c r="A18" s="16"/>
      <c r="B18" s="16" t="s">
        <v>1</v>
      </c>
      <c r="C18" s="17"/>
      <c r="D18" s="18"/>
      <c r="E18" s="16"/>
      <c r="F18" s="18"/>
      <c r="G18" s="19" t="s">
        <v>2</v>
      </c>
      <c r="H18" s="20"/>
      <c r="I18" s="16"/>
      <c r="J18" s="16"/>
      <c r="K18" s="18"/>
      <c r="L18" s="16" t="s">
        <v>3</v>
      </c>
      <c r="M18" s="17"/>
      <c r="N18" s="18"/>
      <c r="O18" s="16"/>
      <c r="P18" s="16"/>
      <c r="Q18" s="18" t="s">
        <v>4</v>
      </c>
      <c r="R18" s="16" t="s">
        <v>5</v>
      </c>
      <c r="S18" s="16" t="s">
        <v>6</v>
      </c>
    </row>
    <row r="19" spans="1:19" ht="15">
      <c r="A19" s="20" t="s">
        <v>7</v>
      </c>
      <c r="B19" s="20" t="s">
        <v>8</v>
      </c>
      <c r="C19" s="20" t="s">
        <v>9</v>
      </c>
      <c r="D19" s="19" t="s">
        <v>10</v>
      </c>
      <c r="E19" s="20" t="s">
        <v>11</v>
      </c>
      <c r="F19" s="19" t="s">
        <v>12</v>
      </c>
      <c r="G19" s="19" t="s">
        <v>13</v>
      </c>
      <c r="H19" s="20" t="s">
        <v>9</v>
      </c>
      <c r="I19" s="20" t="s">
        <v>10</v>
      </c>
      <c r="J19" s="20" t="s">
        <v>11</v>
      </c>
      <c r="K19" s="19" t="s">
        <v>14</v>
      </c>
      <c r="L19" s="20" t="s">
        <v>8</v>
      </c>
      <c r="M19" s="20" t="s">
        <v>15</v>
      </c>
      <c r="N19" s="19" t="s">
        <v>10</v>
      </c>
      <c r="O19" s="20" t="s">
        <v>11</v>
      </c>
      <c r="P19" s="20" t="s">
        <v>16</v>
      </c>
      <c r="Q19" s="19"/>
      <c r="R19" s="16"/>
      <c r="S19" s="57"/>
    </row>
    <row r="20" spans="1:19" ht="15">
      <c r="A20" s="39">
        <v>2112283020</v>
      </c>
      <c r="B20" s="40" t="s">
        <v>17</v>
      </c>
      <c r="C20" s="41">
        <v>12</v>
      </c>
      <c r="D20" s="19">
        <f aca="true" t="shared" si="7" ref="D20:D31">C20/15*44</f>
        <v>35.2</v>
      </c>
      <c r="E20" s="20"/>
      <c r="F20" s="42">
        <f aca="true" t="shared" si="8" ref="F20:F31">(B20+D20)*0.2</f>
        <v>18.240000000000002</v>
      </c>
      <c r="G20" s="42">
        <v>40.5</v>
      </c>
      <c r="H20" s="41">
        <v>25</v>
      </c>
      <c r="I20" s="19">
        <f aca="true" t="shared" si="9" ref="I20:I31">H20/25*55</f>
        <v>55</v>
      </c>
      <c r="J20" s="20"/>
      <c r="K20" s="19">
        <f aca="true" t="shared" si="10" ref="K20:K31">(G20+I20)*0.7</f>
        <v>66.85</v>
      </c>
      <c r="L20" s="41">
        <v>50</v>
      </c>
      <c r="M20" s="41">
        <v>5.5</v>
      </c>
      <c r="N20" s="42">
        <f aca="true" t="shared" si="11" ref="N20:N31">M20/5.5*50</f>
        <v>50</v>
      </c>
      <c r="O20" s="20"/>
      <c r="P20" s="19">
        <f aca="true" t="shared" si="12" ref="P20:P31">(L20+N20)*0.1</f>
        <v>10</v>
      </c>
      <c r="Q20" s="19">
        <f aca="true" t="shared" si="13" ref="Q20:Q31">F20+K20+P20</f>
        <v>95.09</v>
      </c>
      <c r="R20" s="20">
        <v>1</v>
      </c>
      <c r="S20" s="58" t="s">
        <v>18</v>
      </c>
    </row>
    <row r="21" spans="1:19" ht="15">
      <c r="A21" s="43">
        <v>2112283017</v>
      </c>
      <c r="B21" s="40" t="s">
        <v>17</v>
      </c>
      <c r="C21" s="41">
        <v>15</v>
      </c>
      <c r="D21" s="19">
        <f t="shared" si="7"/>
        <v>44</v>
      </c>
      <c r="E21" s="20"/>
      <c r="F21" s="42">
        <f t="shared" si="8"/>
        <v>20</v>
      </c>
      <c r="G21" s="42">
        <v>40.41</v>
      </c>
      <c r="H21" s="41">
        <v>19</v>
      </c>
      <c r="I21" s="19">
        <f t="shared" si="9"/>
        <v>41.8</v>
      </c>
      <c r="J21" s="20"/>
      <c r="K21" s="19">
        <f t="shared" si="10"/>
        <v>57.54699999999999</v>
      </c>
      <c r="L21" s="41">
        <v>50</v>
      </c>
      <c r="M21" s="41">
        <v>1.5</v>
      </c>
      <c r="N21" s="42">
        <f t="shared" si="11"/>
        <v>13.636363636363635</v>
      </c>
      <c r="O21" s="20"/>
      <c r="P21" s="19">
        <f t="shared" si="12"/>
        <v>6.363636363636363</v>
      </c>
      <c r="Q21" s="19">
        <f t="shared" si="13"/>
        <v>83.91063636363636</v>
      </c>
      <c r="R21" s="20">
        <v>2</v>
      </c>
      <c r="S21" s="58" t="s">
        <v>18</v>
      </c>
    </row>
    <row r="22" spans="1:19" ht="15">
      <c r="A22" s="21">
        <v>2112283013</v>
      </c>
      <c r="B22" s="40" t="s">
        <v>17</v>
      </c>
      <c r="C22" s="41">
        <v>1.5</v>
      </c>
      <c r="D22" s="19">
        <f t="shared" si="7"/>
        <v>4.4</v>
      </c>
      <c r="E22" s="20"/>
      <c r="F22" s="42">
        <f t="shared" si="8"/>
        <v>12.08</v>
      </c>
      <c r="G22" s="42">
        <v>40.905</v>
      </c>
      <c r="H22" s="41">
        <v>19</v>
      </c>
      <c r="I22" s="19">
        <f t="shared" si="9"/>
        <v>41.8</v>
      </c>
      <c r="J22" s="20"/>
      <c r="K22" s="19">
        <f t="shared" si="10"/>
        <v>57.893499999999996</v>
      </c>
      <c r="L22" s="41">
        <v>50</v>
      </c>
      <c r="M22" s="41">
        <v>1.5</v>
      </c>
      <c r="N22" s="42">
        <f t="shared" si="11"/>
        <v>13.636363636363635</v>
      </c>
      <c r="O22" s="20"/>
      <c r="P22" s="19">
        <f t="shared" si="12"/>
        <v>6.363636363636363</v>
      </c>
      <c r="Q22" s="19">
        <f t="shared" si="13"/>
        <v>76.33713636363636</v>
      </c>
      <c r="R22" s="20">
        <v>3</v>
      </c>
      <c r="S22" s="58" t="s">
        <v>18</v>
      </c>
    </row>
    <row r="23" spans="1:19" ht="15">
      <c r="A23" s="43">
        <v>2112283019</v>
      </c>
      <c r="B23" s="40" t="s">
        <v>17</v>
      </c>
      <c r="C23" s="41">
        <v>10</v>
      </c>
      <c r="D23" s="19">
        <f t="shared" si="7"/>
        <v>29.333333333333332</v>
      </c>
      <c r="E23" s="20"/>
      <c r="F23" s="42">
        <f t="shared" si="8"/>
        <v>17.066666666666666</v>
      </c>
      <c r="G23" s="42">
        <v>40.275</v>
      </c>
      <c r="H23" s="41">
        <v>14</v>
      </c>
      <c r="I23" s="19">
        <f t="shared" si="9"/>
        <v>30.800000000000004</v>
      </c>
      <c r="J23" s="20"/>
      <c r="K23" s="19">
        <f t="shared" si="10"/>
        <v>49.7525</v>
      </c>
      <c r="L23" s="41">
        <v>50</v>
      </c>
      <c r="M23" s="41">
        <v>1.5</v>
      </c>
      <c r="N23" s="42">
        <f t="shared" si="11"/>
        <v>13.636363636363635</v>
      </c>
      <c r="O23" s="20"/>
      <c r="P23" s="19">
        <f t="shared" si="12"/>
        <v>6.363636363636363</v>
      </c>
      <c r="Q23" s="19">
        <f t="shared" si="13"/>
        <v>73.18280303030302</v>
      </c>
      <c r="R23" s="20">
        <v>4</v>
      </c>
      <c r="S23" s="58" t="s">
        <v>18</v>
      </c>
    </row>
    <row r="24" spans="1:19" ht="15">
      <c r="A24" s="21">
        <v>2112283023</v>
      </c>
      <c r="B24" s="40" t="s">
        <v>17</v>
      </c>
      <c r="C24" s="41">
        <v>6</v>
      </c>
      <c r="D24" s="19">
        <f t="shared" si="7"/>
        <v>17.6</v>
      </c>
      <c r="E24" s="20"/>
      <c r="F24" s="42">
        <f t="shared" si="8"/>
        <v>14.719999999999999</v>
      </c>
      <c r="G24" s="42">
        <v>40.32</v>
      </c>
      <c r="H24" s="41">
        <v>15</v>
      </c>
      <c r="I24" s="19">
        <f t="shared" si="9"/>
        <v>33</v>
      </c>
      <c r="J24" s="20"/>
      <c r="K24" s="19">
        <f t="shared" si="10"/>
        <v>51.32399999999999</v>
      </c>
      <c r="L24" s="41">
        <v>50</v>
      </c>
      <c r="M24" s="41">
        <v>1.5</v>
      </c>
      <c r="N24" s="42">
        <f t="shared" si="11"/>
        <v>13.636363636363635</v>
      </c>
      <c r="O24" s="20"/>
      <c r="P24" s="19">
        <f t="shared" si="12"/>
        <v>6.363636363636363</v>
      </c>
      <c r="Q24" s="19">
        <f t="shared" si="13"/>
        <v>72.40763636363634</v>
      </c>
      <c r="R24" s="20">
        <v>5</v>
      </c>
      <c r="S24" s="58" t="s">
        <v>18</v>
      </c>
    </row>
    <row r="25" spans="1:19" ht="15">
      <c r="A25" s="21">
        <v>2112283022</v>
      </c>
      <c r="B25" s="40" t="s">
        <v>17</v>
      </c>
      <c r="C25" s="41">
        <v>2</v>
      </c>
      <c r="D25" s="19">
        <f t="shared" si="7"/>
        <v>5.866666666666666</v>
      </c>
      <c r="E25" s="20"/>
      <c r="F25" s="42">
        <f t="shared" si="8"/>
        <v>12.373333333333335</v>
      </c>
      <c r="G25" s="42">
        <v>40.545</v>
      </c>
      <c r="H25" s="41">
        <v>15</v>
      </c>
      <c r="I25" s="19">
        <f t="shared" si="9"/>
        <v>33</v>
      </c>
      <c r="J25" s="20"/>
      <c r="K25" s="19">
        <f t="shared" si="10"/>
        <v>51.4815</v>
      </c>
      <c r="L25" s="41">
        <v>50</v>
      </c>
      <c r="M25" s="41">
        <v>1.5</v>
      </c>
      <c r="N25" s="42">
        <f t="shared" si="11"/>
        <v>13.636363636363635</v>
      </c>
      <c r="O25" s="20"/>
      <c r="P25" s="19">
        <f t="shared" si="12"/>
        <v>6.363636363636363</v>
      </c>
      <c r="Q25" s="19">
        <f t="shared" si="13"/>
        <v>70.21846969696969</v>
      </c>
      <c r="R25" s="20">
        <v>6</v>
      </c>
      <c r="S25" s="58" t="s">
        <v>18</v>
      </c>
    </row>
    <row r="26" spans="1:19" ht="15">
      <c r="A26" s="21">
        <v>2112283018</v>
      </c>
      <c r="B26" s="40" t="s">
        <v>17</v>
      </c>
      <c r="C26" s="41">
        <v>7</v>
      </c>
      <c r="D26" s="19">
        <f t="shared" si="7"/>
        <v>20.533333333333335</v>
      </c>
      <c r="E26" s="20"/>
      <c r="F26" s="42">
        <f t="shared" si="8"/>
        <v>15.306666666666667</v>
      </c>
      <c r="G26" s="42">
        <v>40.86</v>
      </c>
      <c r="H26" s="41">
        <v>5</v>
      </c>
      <c r="I26" s="19">
        <f t="shared" si="9"/>
        <v>11</v>
      </c>
      <c r="J26" s="20"/>
      <c r="K26" s="19">
        <f t="shared" si="10"/>
        <v>36.302</v>
      </c>
      <c r="L26" s="41">
        <v>50</v>
      </c>
      <c r="M26" s="41">
        <v>1.5</v>
      </c>
      <c r="N26" s="42">
        <f t="shared" si="11"/>
        <v>13.636363636363635</v>
      </c>
      <c r="O26" s="20"/>
      <c r="P26" s="19">
        <f t="shared" si="12"/>
        <v>6.363636363636363</v>
      </c>
      <c r="Q26" s="19">
        <f t="shared" si="13"/>
        <v>57.972303030303024</v>
      </c>
      <c r="R26" s="20">
        <v>7</v>
      </c>
      <c r="S26" s="60" t="s">
        <v>19</v>
      </c>
    </row>
    <row r="27" spans="1:19" ht="15">
      <c r="A27" s="21">
        <v>2112283021</v>
      </c>
      <c r="B27" s="40" t="s">
        <v>17</v>
      </c>
      <c r="C27" s="41">
        <v>1</v>
      </c>
      <c r="D27" s="19">
        <f t="shared" si="7"/>
        <v>2.933333333333333</v>
      </c>
      <c r="E27" s="20"/>
      <c r="F27" s="42">
        <f t="shared" si="8"/>
        <v>11.786666666666667</v>
      </c>
      <c r="G27" s="42">
        <v>40.230000000000004</v>
      </c>
      <c r="H27" s="41">
        <v>7</v>
      </c>
      <c r="I27" s="19">
        <f t="shared" si="9"/>
        <v>15.400000000000002</v>
      </c>
      <c r="J27" s="20"/>
      <c r="K27" s="19">
        <f t="shared" si="10"/>
        <v>38.941</v>
      </c>
      <c r="L27" s="41">
        <v>50</v>
      </c>
      <c r="M27" s="41">
        <v>1.5</v>
      </c>
      <c r="N27" s="42">
        <f t="shared" si="11"/>
        <v>13.636363636363635</v>
      </c>
      <c r="O27" s="20"/>
      <c r="P27" s="19">
        <f t="shared" si="12"/>
        <v>6.363636363636363</v>
      </c>
      <c r="Q27" s="19">
        <f t="shared" si="13"/>
        <v>57.09130303030304</v>
      </c>
      <c r="R27" s="20">
        <v>8</v>
      </c>
      <c r="S27" s="60" t="s">
        <v>19</v>
      </c>
    </row>
    <row r="28" spans="1:19" ht="15">
      <c r="A28" s="27">
        <v>2112283016</v>
      </c>
      <c r="B28" s="40" t="s">
        <v>17</v>
      </c>
      <c r="C28" s="41">
        <v>3.5</v>
      </c>
      <c r="D28" s="19">
        <f t="shared" si="7"/>
        <v>10.266666666666667</v>
      </c>
      <c r="E28" s="20"/>
      <c r="F28" s="42">
        <f t="shared" si="8"/>
        <v>13.253333333333334</v>
      </c>
      <c r="G28" s="42">
        <v>40.185</v>
      </c>
      <c r="H28" s="41">
        <v>5</v>
      </c>
      <c r="I28" s="19">
        <f t="shared" si="9"/>
        <v>11</v>
      </c>
      <c r="J28" s="20"/>
      <c r="K28" s="19">
        <f t="shared" si="10"/>
        <v>35.829499999999996</v>
      </c>
      <c r="L28" s="41">
        <v>50</v>
      </c>
      <c r="M28" s="41">
        <v>1.5</v>
      </c>
      <c r="N28" s="42">
        <f t="shared" si="11"/>
        <v>13.636363636363635</v>
      </c>
      <c r="O28" s="20"/>
      <c r="P28" s="19">
        <f t="shared" si="12"/>
        <v>6.363636363636363</v>
      </c>
      <c r="Q28" s="19">
        <f t="shared" si="13"/>
        <v>55.446469696969686</v>
      </c>
      <c r="R28" s="20">
        <v>9</v>
      </c>
      <c r="S28" s="60" t="s">
        <v>19</v>
      </c>
    </row>
    <row r="29" spans="1:19" ht="15">
      <c r="A29" s="39">
        <v>2112283012</v>
      </c>
      <c r="B29" s="40" t="s">
        <v>17</v>
      </c>
      <c r="C29" s="41">
        <v>0</v>
      </c>
      <c r="D29" s="19">
        <f t="shared" si="7"/>
        <v>0</v>
      </c>
      <c r="E29" s="20"/>
      <c r="F29" s="42">
        <f t="shared" si="8"/>
        <v>11.200000000000001</v>
      </c>
      <c r="G29" s="42">
        <v>40.86</v>
      </c>
      <c r="H29" s="41">
        <v>5</v>
      </c>
      <c r="I29" s="19">
        <f t="shared" si="9"/>
        <v>11</v>
      </c>
      <c r="J29" s="20"/>
      <c r="K29" s="19">
        <f t="shared" si="10"/>
        <v>36.302</v>
      </c>
      <c r="L29" s="41">
        <v>50</v>
      </c>
      <c r="M29" s="41">
        <v>1.5</v>
      </c>
      <c r="N29" s="42">
        <f t="shared" si="11"/>
        <v>13.636363636363635</v>
      </c>
      <c r="O29" s="20"/>
      <c r="P29" s="19">
        <f t="shared" si="12"/>
        <v>6.363636363636363</v>
      </c>
      <c r="Q29" s="19">
        <f t="shared" si="13"/>
        <v>53.86563636363637</v>
      </c>
      <c r="R29" s="20">
        <v>10</v>
      </c>
      <c r="S29" s="60" t="s">
        <v>19</v>
      </c>
    </row>
    <row r="30" spans="1:19" ht="15">
      <c r="A30" s="21">
        <v>2112283014</v>
      </c>
      <c r="B30" s="40" t="s">
        <v>17</v>
      </c>
      <c r="C30" s="41">
        <v>4.5</v>
      </c>
      <c r="D30" s="19">
        <f t="shared" si="7"/>
        <v>13.2</v>
      </c>
      <c r="E30" s="20"/>
      <c r="F30" s="42">
        <f t="shared" si="8"/>
        <v>13.840000000000002</v>
      </c>
      <c r="G30" s="42">
        <v>40.86</v>
      </c>
      <c r="H30" s="41">
        <v>0</v>
      </c>
      <c r="I30" s="19">
        <f t="shared" si="9"/>
        <v>0</v>
      </c>
      <c r="J30" s="20"/>
      <c r="K30" s="19">
        <f t="shared" si="10"/>
        <v>28.601999999999997</v>
      </c>
      <c r="L30" s="41">
        <v>50</v>
      </c>
      <c r="M30" s="41">
        <v>1.5</v>
      </c>
      <c r="N30" s="42">
        <f t="shared" si="11"/>
        <v>13.636363636363635</v>
      </c>
      <c r="O30" s="20"/>
      <c r="P30" s="19">
        <f t="shared" si="12"/>
        <v>6.363636363636363</v>
      </c>
      <c r="Q30" s="19">
        <f t="shared" si="13"/>
        <v>48.80563636363637</v>
      </c>
      <c r="R30" s="20">
        <v>11</v>
      </c>
      <c r="S30" s="61" t="s">
        <v>20</v>
      </c>
    </row>
    <row r="31" spans="1:19" ht="15">
      <c r="A31" s="21">
        <v>2112283015</v>
      </c>
      <c r="B31" s="40" t="s">
        <v>17</v>
      </c>
      <c r="C31" s="41">
        <v>0</v>
      </c>
      <c r="D31" s="19">
        <f t="shared" si="7"/>
        <v>0</v>
      </c>
      <c r="E31" s="20"/>
      <c r="F31" s="42">
        <f t="shared" si="8"/>
        <v>11.200000000000001</v>
      </c>
      <c r="G31" s="42">
        <v>40.095</v>
      </c>
      <c r="H31" s="41">
        <v>0</v>
      </c>
      <c r="I31" s="19">
        <f t="shared" si="9"/>
        <v>0</v>
      </c>
      <c r="J31" s="20"/>
      <c r="K31" s="19">
        <f t="shared" si="10"/>
        <v>28.066499999999998</v>
      </c>
      <c r="L31" s="41">
        <v>50</v>
      </c>
      <c r="M31" s="41">
        <v>1.5</v>
      </c>
      <c r="N31" s="42">
        <f t="shared" si="11"/>
        <v>13.636363636363635</v>
      </c>
      <c r="O31" s="20"/>
      <c r="P31" s="19">
        <f t="shared" si="12"/>
        <v>6.363636363636363</v>
      </c>
      <c r="Q31" s="19">
        <f t="shared" si="13"/>
        <v>45.63013636363637</v>
      </c>
      <c r="R31" s="20">
        <v>12</v>
      </c>
      <c r="S31" s="61" t="s">
        <v>20</v>
      </c>
    </row>
    <row r="32" spans="1:19" ht="15">
      <c r="A32" s="34"/>
      <c r="B32" s="34"/>
      <c r="C32" s="34"/>
      <c r="D32" s="35"/>
      <c r="E32" s="34"/>
      <c r="F32" s="35"/>
      <c r="G32" s="34"/>
      <c r="H32" s="34"/>
      <c r="I32" s="34"/>
      <c r="J32" s="34"/>
      <c r="K32" s="35"/>
      <c r="L32" s="34"/>
      <c r="M32" s="34"/>
      <c r="N32" s="35"/>
      <c r="O32" s="34"/>
      <c r="P32" s="34"/>
      <c r="Q32" s="35"/>
      <c r="R32" s="34"/>
      <c r="S32" s="34"/>
    </row>
    <row r="33" spans="1:19" ht="21.75">
      <c r="A33" s="36" t="s">
        <v>23</v>
      </c>
      <c r="B33" s="37"/>
      <c r="C33" s="37"/>
      <c r="D33" s="38"/>
      <c r="E33" s="37"/>
      <c r="F33" s="38"/>
      <c r="G33" s="37"/>
      <c r="H33" s="37"/>
      <c r="I33" s="37"/>
      <c r="J33" s="37"/>
      <c r="K33" s="38"/>
      <c r="L33" s="37"/>
      <c r="M33" s="37"/>
      <c r="N33" s="38"/>
      <c r="O33" s="37"/>
      <c r="P33" s="37"/>
      <c r="Q33" s="38"/>
      <c r="R33" s="37"/>
      <c r="S33" s="62"/>
    </row>
    <row r="34" spans="1:19" ht="15">
      <c r="A34" s="44"/>
      <c r="B34" s="44" t="s">
        <v>1</v>
      </c>
      <c r="C34" s="45"/>
      <c r="D34" s="46"/>
      <c r="E34" s="44"/>
      <c r="F34" s="46"/>
      <c r="G34" s="47" t="s">
        <v>2</v>
      </c>
      <c r="H34" s="47"/>
      <c r="I34" s="54"/>
      <c r="J34" s="54"/>
      <c r="K34" s="55"/>
      <c r="L34" s="44" t="s">
        <v>3</v>
      </c>
      <c r="M34" s="45"/>
      <c r="N34" s="46"/>
      <c r="O34" s="44"/>
      <c r="P34" s="44"/>
      <c r="Q34" s="46" t="s">
        <v>4</v>
      </c>
      <c r="R34" s="63" t="s">
        <v>5</v>
      </c>
      <c r="S34" s="63" t="s">
        <v>6</v>
      </c>
    </row>
    <row r="35" spans="1:19" ht="15">
      <c r="A35" s="25" t="s">
        <v>7</v>
      </c>
      <c r="B35" s="25" t="s">
        <v>8</v>
      </c>
      <c r="C35" s="25" t="s">
        <v>9</v>
      </c>
      <c r="D35" s="24" t="s">
        <v>10</v>
      </c>
      <c r="E35" s="25" t="s">
        <v>11</v>
      </c>
      <c r="F35" s="24" t="s">
        <v>12</v>
      </c>
      <c r="G35" s="25" t="s">
        <v>13</v>
      </c>
      <c r="H35" s="25" t="s">
        <v>9</v>
      </c>
      <c r="I35" s="25" t="s">
        <v>10</v>
      </c>
      <c r="J35" s="25" t="s">
        <v>11</v>
      </c>
      <c r="K35" s="24" t="s">
        <v>14</v>
      </c>
      <c r="L35" s="25" t="s">
        <v>8</v>
      </c>
      <c r="M35" s="25" t="s">
        <v>15</v>
      </c>
      <c r="N35" s="24" t="s">
        <v>10</v>
      </c>
      <c r="O35" s="25" t="s">
        <v>11</v>
      </c>
      <c r="P35" s="25" t="s">
        <v>16</v>
      </c>
      <c r="Q35" s="24"/>
      <c r="R35" s="64"/>
      <c r="S35" s="57"/>
    </row>
    <row r="36" spans="1:19" ht="15">
      <c r="A36" s="48">
        <v>2112283041</v>
      </c>
      <c r="B36" s="22" t="s">
        <v>17</v>
      </c>
      <c r="C36" s="23">
        <v>14</v>
      </c>
      <c r="D36" s="26">
        <f aca="true" t="shared" si="14" ref="D36:D80">C36/24*44</f>
        <v>25.666666666666668</v>
      </c>
      <c r="E36" s="23"/>
      <c r="F36" s="26">
        <f aca="true" t="shared" si="15" ref="F36:F80">(B36+D36)*0.2</f>
        <v>16.333333333333336</v>
      </c>
      <c r="G36" s="26">
        <v>40.41</v>
      </c>
      <c r="H36" s="23">
        <v>63</v>
      </c>
      <c r="I36" s="26">
        <f aca="true" t="shared" si="16" ref="I36:I80">H36/63*55</f>
        <v>55</v>
      </c>
      <c r="J36" s="23"/>
      <c r="K36" s="26">
        <f aca="true" t="shared" si="17" ref="K36:K80">(G36+I36)*0.7</f>
        <v>66.78699999999999</v>
      </c>
      <c r="L36" s="23">
        <v>50</v>
      </c>
      <c r="M36" s="23">
        <v>5.5</v>
      </c>
      <c r="N36" s="26">
        <f aca="true" t="shared" si="18" ref="N36:N80">M36/5.5*50</f>
        <v>50</v>
      </c>
      <c r="O36" s="23"/>
      <c r="P36" s="26">
        <f aca="true" t="shared" si="19" ref="P36:P80">(L36+N36)*0.1</f>
        <v>10</v>
      </c>
      <c r="Q36" s="26">
        <f aca="true" t="shared" si="20" ref="Q36:Q80">F36+K36+P36</f>
        <v>93.12033333333332</v>
      </c>
      <c r="R36" s="23">
        <v>1</v>
      </c>
      <c r="S36" s="58" t="s">
        <v>18</v>
      </c>
    </row>
    <row r="37" spans="1:19" ht="15">
      <c r="A37" s="48">
        <v>2112283047</v>
      </c>
      <c r="B37" s="22" t="s">
        <v>17</v>
      </c>
      <c r="C37" s="23">
        <v>0</v>
      </c>
      <c r="D37" s="26">
        <f t="shared" si="14"/>
        <v>0</v>
      </c>
      <c r="E37" s="23"/>
      <c r="F37" s="26">
        <f t="shared" si="15"/>
        <v>11.200000000000001</v>
      </c>
      <c r="G37" s="26">
        <v>40.365</v>
      </c>
      <c r="H37" s="23">
        <v>56</v>
      </c>
      <c r="I37" s="26">
        <f t="shared" si="16"/>
        <v>48.888888888888886</v>
      </c>
      <c r="J37" s="23"/>
      <c r="K37" s="26">
        <f t="shared" si="17"/>
        <v>62.47772222222222</v>
      </c>
      <c r="L37" s="23">
        <v>50</v>
      </c>
      <c r="M37" s="23">
        <v>1.5</v>
      </c>
      <c r="N37" s="26">
        <f t="shared" si="18"/>
        <v>13.636363636363635</v>
      </c>
      <c r="O37" s="23"/>
      <c r="P37" s="26">
        <f t="shared" si="19"/>
        <v>6.363636363636363</v>
      </c>
      <c r="Q37" s="26">
        <f t="shared" si="20"/>
        <v>80.04135858585857</v>
      </c>
      <c r="R37" s="23">
        <v>2</v>
      </c>
      <c r="S37" s="58" t="s">
        <v>18</v>
      </c>
    </row>
    <row r="38" spans="1:19" ht="15">
      <c r="A38" s="48">
        <v>2112283030</v>
      </c>
      <c r="B38" s="22" t="s">
        <v>17</v>
      </c>
      <c r="C38" s="23">
        <v>10</v>
      </c>
      <c r="D38" s="26">
        <f t="shared" si="14"/>
        <v>18.333333333333336</v>
      </c>
      <c r="E38" s="23"/>
      <c r="F38" s="26">
        <f t="shared" si="15"/>
        <v>14.866666666666669</v>
      </c>
      <c r="G38" s="26">
        <v>40.14</v>
      </c>
      <c r="H38" s="23">
        <v>44</v>
      </c>
      <c r="I38" s="26">
        <f t="shared" si="16"/>
        <v>38.41269841269841</v>
      </c>
      <c r="J38" s="23"/>
      <c r="K38" s="26">
        <f t="shared" si="17"/>
        <v>54.98688888888889</v>
      </c>
      <c r="L38" s="23">
        <v>50</v>
      </c>
      <c r="M38" s="23">
        <v>3.5</v>
      </c>
      <c r="N38" s="26">
        <f t="shared" si="18"/>
        <v>31.818181818181817</v>
      </c>
      <c r="O38" s="23"/>
      <c r="P38" s="26">
        <f t="shared" si="19"/>
        <v>8.181818181818182</v>
      </c>
      <c r="Q38" s="26">
        <f t="shared" si="20"/>
        <v>78.03537373737375</v>
      </c>
      <c r="R38" s="23">
        <v>3</v>
      </c>
      <c r="S38" s="58" t="s">
        <v>18</v>
      </c>
    </row>
    <row r="39" spans="1:19" ht="15">
      <c r="A39" s="49">
        <v>2112283046</v>
      </c>
      <c r="B39" s="22" t="s">
        <v>17</v>
      </c>
      <c r="C39" s="23">
        <v>24</v>
      </c>
      <c r="D39" s="26">
        <f t="shared" si="14"/>
        <v>44</v>
      </c>
      <c r="E39" s="23"/>
      <c r="F39" s="26">
        <f t="shared" si="15"/>
        <v>20</v>
      </c>
      <c r="G39" s="26">
        <v>40.095</v>
      </c>
      <c r="H39" s="23">
        <v>36</v>
      </c>
      <c r="I39" s="26">
        <f t="shared" si="16"/>
        <v>31.428571428571427</v>
      </c>
      <c r="J39" s="23"/>
      <c r="K39" s="26">
        <f t="shared" si="17"/>
        <v>50.0665</v>
      </c>
      <c r="L39" s="23">
        <v>50</v>
      </c>
      <c r="M39" s="23">
        <v>1.5</v>
      </c>
      <c r="N39" s="26">
        <f t="shared" si="18"/>
        <v>13.636363636363635</v>
      </c>
      <c r="O39" s="23"/>
      <c r="P39" s="26">
        <f t="shared" si="19"/>
        <v>6.363636363636363</v>
      </c>
      <c r="Q39" s="26">
        <f t="shared" si="20"/>
        <v>76.43013636363635</v>
      </c>
      <c r="R39" s="23">
        <v>4</v>
      </c>
      <c r="S39" s="58" t="s">
        <v>18</v>
      </c>
    </row>
    <row r="40" spans="1:19" ht="15">
      <c r="A40" s="48">
        <v>2112283050</v>
      </c>
      <c r="B40" s="22" t="s">
        <v>17</v>
      </c>
      <c r="C40" s="23">
        <v>5</v>
      </c>
      <c r="D40" s="26">
        <f t="shared" si="14"/>
        <v>9.166666666666668</v>
      </c>
      <c r="E40" s="23"/>
      <c r="F40" s="26">
        <f t="shared" si="15"/>
        <v>13.033333333333335</v>
      </c>
      <c r="G40" s="26">
        <v>40.230000000000004</v>
      </c>
      <c r="H40" s="23">
        <v>39</v>
      </c>
      <c r="I40" s="26">
        <f t="shared" si="16"/>
        <v>34.04761904761905</v>
      </c>
      <c r="J40" s="23"/>
      <c r="K40" s="26">
        <f t="shared" si="17"/>
        <v>51.99433333333334</v>
      </c>
      <c r="L40" s="23">
        <v>50</v>
      </c>
      <c r="M40" s="23">
        <v>1.5</v>
      </c>
      <c r="N40" s="26">
        <f t="shared" si="18"/>
        <v>13.636363636363635</v>
      </c>
      <c r="O40" s="23"/>
      <c r="P40" s="26">
        <f t="shared" si="19"/>
        <v>6.363636363636363</v>
      </c>
      <c r="Q40" s="26">
        <f t="shared" si="20"/>
        <v>71.39130303030304</v>
      </c>
      <c r="R40" s="23">
        <v>5</v>
      </c>
      <c r="S40" s="58" t="s">
        <v>18</v>
      </c>
    </row>
    <row r="41" spans="1:19" ht="15">
      <c r="A41" s="48">
        <v>2112283038</v>
      </c>
      <c r="B41" s="22" t="s">
        <v>17</v>
      </c>
      <c r="C41" s="23">
        <v>1</v>
      </c>
      <c r="D41" s="26">
        <f t="shared" si="14"/>
        <v>1.8333333333333333</v>
      </c>
      <c r="E41" s="23"/>
      <c r="F41" s="26">
        <f t="shared" si="15"/>
        <v>11.566666666666668</v>
      </c>
      <c r="G41" s="26">
        <v>39.644999999999996</v>
      </c>
      <c r="H41" s="23">
        <v>41</v>
      </c>
      <c r="I41" s="26">
        <f t="shared" si="16"/>
        <v>35.7936507936508</v>
      </c>
      <c r="J41" s="23"/>
      <c r="K41" s="26">
        <f t="shared" si="17"/>
        <v>52.80705555555555</v>
      </c>
      <c r="L41" s="23">
        <v>50</v>
      </c>
      <c r="M41" s="23">
        <v>1.5</v>
      </c>
      <c r="N41" s="26">
        <f t="shared" si="18"/>
        <v>13.636363636363635</v>
      </c>
      <c r="O41" s="23"/>
      <c r="P41" s="26">
        <f t="shared" si="19"/>
        <v>6.363636363636363</v>
      </c>
      <c r="Q41" s="26">
        <f t="shared" si="20"/>
        <v>70.73735858585857</v>
      </c>
      <c r="R41" s="23">
        <v>6</v>
      </c>
      <c r="S41" s="58" t="s">
        <v>18</v>
      </c>
    </row>
    <row r="42" spans="1:19" ht="15">
      <c r="A42" s="48">
        <v>2112283053</v>
      </c>
      <c r="B42" s="22" t="s">
        <v>17</v>
      </c>
      <c r="C42" s="23">
        <v>4.5</v>
      </c>
      <c r="D42" s="26">
        <f t="shared" si="14"/>
        <v>8.25</v>
      </c>
      <c r="E42" s="23"/>
      <c r="F42" s="26">
        <f t="shared" si="15"/>
        <v>12.850000000000001</v>
      </c>
      <c r="G42" s="26">
        <v>40.365</v>
      </c>
      <c r="H42" s="23">
        <v>30</v>
      </c>
      <c r="I42" s="26">
        <f t="shared" si="16"/>
        <v>26.19047619047619</v>
      </c>
      <c r="J42" s="23"/>
      <c r="K42" s="26">
        <f t="shared" si="17"/>
        <v>46.588833333333326</v>
      </c>
      <c r="L42" s="23">
        <v>50</v>
      </c>
      <c r="M42" s="23">
        <v>5.5</v>
      </c>
      <c r="N42" s="26">
        <f t="shared" si="18"/>
        <v>50</v>
      </c>
      <c r="O42" s="23"/>
      <c r="P42" s="26">
        <f t="shared" si="19"/>
        <v>10</v>
      </c>
      <c r="Q42" s="26">
        <f t="shared" si="20"/>
        <v>69.43883333333332</v>
      </c>
      <c r="R42" s="23">
        <v>7</v>
      </c>
      <c r="S42" s="58" t="s">
        <v>18</v>
      </c>
    </row>
    <row r="43" spans="1:19" ht="15">
      <c r="A43" s="49">
        <v>2112283033</v>
      </c>
      <c r="B43" s="22" t="s">
        <v>17</v>
      </c>
      <c r="C43" s="23">
        <v>14</v>
      </c>
      <c r="D43" s="26">
        <f t="shared" si="14"/>
        <v>25.666666666666668</v>
      </c>
      <c r="E43" s="23"/>
      <c r="F43" s="26">
        <f t="shared" si="15"/>
        <v>16.333333333333336</v>
      </c>
      <c r="G43" s="26">
        <v>39.87</v>
      </c>
      <c r="H43" s="23">
        <v>29</v>
      </c>
      <c r="I43" s="26">
        <f t="shared" si="16"/>
        <v>25.317460317460316</v>
      </c>
      <c r="J43" s="23"/>
      <c r="K43" s="26">
        <f t="shared" si="17"/>
        <v>45.63122222222221</v>
      </c>
      <c r="L43" s="23">
        <v>50</v>
      </c>
      <c r="M43" s="23">
        <v>2</v>
      </c>
      <c r="N43" s="26">
        <f t="shared" si="18"/>
        <v>18.181818181818183</v>
      </c>
      <c r="O43" s="23"/>
      <c r="P43" s="26">
        <f t="shared" si="19"/>
        <v>6.818181818181819</v>
      </c>
      <c r="Q43" s="26">
        <f t="shared" si="20"/>
        <v>68.78273737373736</v>
      </c>
      <c r="R43" s="23">
        <v>8</v>
      </c>
      <c r="S43" s="58" t="s">
        <v>18</v>
      </c>
    </row>
    <row r="44" spans="1:19" ht="15">
      <c r="A44" s="49">
        <v>2112283045</v>
      </c>
      <c r="B44" s="22" t="s">
        <v>17</v>
      </c>
      <c r="C44" s="23">
        <v>4</v>
      </c>
      <c r="D44" s="26">
        <f t="shared" si="14"/>
        <v>7.333333333333333</v>
      </c>
      <c r="E44" s="23"/>
      <c r="F44" s="26">
        <f t="shared" si="15"/>
        <v>12.666666666666668</v>
      </c>
      <c r="G44" s="26">
        <v>39.42</v>
      </c>
      <c r="H44" s="23">
        <v>33</v>
      </c>
      <c r="I44" s="26">
        <f t="shared" si="16"/>
        <v>28.80952380952381</v>
      </c>
      <c r="J44" s="23"/>
      <c r="K44" s="26">
        <f t="shared" si="17"/>
        <v>47.760666666666665</v>
      </c>
      <c r="L44" s="23">
        <v>50</v>
      </c>
      <c r="M44" s="23">
        <v>1.5</v>
      </c>
      <c r="N44" s="26">
        <f t="shared" si="18"/>
        <v>13.636363636363635</v>
      </c>
      <c r="O44" s="23"/>
      <c r="P44" s="26">
        <f t="shared" si="19"/>
        <v>6.363636363636363</v>
      </c>
      <c r="Q44" s="26">
        <f t="shared" si="20"/>
        <v>66.7909696969697</v>
      </c>
      <c r="R44" s="23">
        <v>9</v>
      </c>
      <c r="S44" s="58" t="s">
        <v>18</v>
      </c>
    </row>
    <row r="45" spans="1:19" ht="15">
      <c r="A45" s="48">
        <v>2112283044</v>
      </c>
      <c r="B45" s="22" t="s">
        <v>17</v>
      </c>
      <c r="C45" s="23">
        <v>1.5</v>
      </c>
      <c r="D45" s="26">
        <f t="shared" si="14"/>
        <v>2.75</v>
      </c>
      <c r="E45" s="23"/>
      <c r="F45" s="26">
        <f t="shared" si="15"/>
        <v>11.75</v>
      </c>
      <c r="G45" s="26">
        <v>39.51</v>
      </c>
      <c r="H45" s="23">
        <v>34</v>
      </c>
      <c r="I45" s="26">
        <f t="shared" si="16"/>
        <v>29.68253968253968</v>
      </c>
      <c r="J45" s="23"/>
      <c r="K45" s="26">
        <f t="shared" si="17"/>
        <v>48.43477777777777</v>
      </c>
      <c r="L45" s="23">
        <v>50</v>
      </c>
      <c r="M45" s="23">
        <v>1.5</v>
      </c>
      <c r="N45" s="26">
        <f t="shared" si="18"/>
        <v>13.636363636363635</v>
      </c>
      <c r="O45" s="23"/>
      <c r="P45" s="26">
        <f t="shared" si="19"/>
        <v>6.363636363636363</v>
      </c>
      <c r="Q45" s="26">
        <f t="shared" si="20"/>
        <v>66.54841414141413</v>
      </c>
      <c r="R45" s="23">
        <v>10</v>
      </c>
      <c r="S45" s="58" t="s">
        <v>18</v>
      </c>
    </row>
    <row r="46" spans="1:19" ht="15">
      <c r="A46" s="48">
        <v>2112283036</v>
      </c>
      <c r="B46" s="22" t="s">
        <v>17</v>
      </c>
      <c r="C46" s="23">
        <v>10</v>
      </c>
      <c r="D46" s="26">
        <f t="shared" si="14"/>
        <v>18.333333333333336</v>
      </c>
      <c r="E46" s="23"/>
      <c r="F46" s="26">
        <f t="shared" si="15"/>
        <v>14.866666666666669</v>
      </c>
      <c r="G46" s="26">
        <v>39.06</v>
      </c>
      <c r="H46" s="23">
        <v>25</v>
      </c>
      <c r="I46" s="26">
        <f t="shared" si="16"/>
        <v>21.825396825396822</v>
      </c>
      <c r="J46" s="23"/>
      <c r="K46" s="26">
        <f t="shared" si="17"/>
        <v>42.61977777777778</v>
      </c>
      <c r="L46" s="23">
        <v>50</v>
      </c>
      <c r="M46" s="23">
        <v>3.5</v>
      </c>
      <c r="N46" s="26">
        <f t="shared" si="18"/>
        <v>31.818181818181817</v>
      </c>
      <c r="O46" s="23"/>
      <c r="P46" s="26">
        <f t="shared" si="19"/>
        <v>8.181818181818182</v>
      </c>
      <c r="Q46" s="26">
        <f t="shared" si="20"/>
        <v>65.66826262626263</v>
      </c>
      <c r="R46" s="23">
        <v>11</v>
      </c>
      <c r="S46" s="58" t="s">
        <v>18</v>
      </c>
    </row>
    <row r="47" spans="1:19" ht="15">
      <c r="A47" s="48">
        <v>2112283035</v>
      </c>
      <c r="B47" s="22" t="s">
        <v>17</v>
      </c>
      <c r="C47" s="23">
        <v>2.5</v>
      </c>
      <c r="D47" s="26">
        <f t="shared" si="14"/>
        <v>4.583333333333334</v>
      </c>
      <c r="E47" s="23"/>
      <c r="F47" s="26">
        <f t="shared" si="15"/>
        <v>12.116666666666667</v>
      </c>
      <c r="G47" s="26">
        <v>39.690000000000005</v>
      </c>
      <c r="H47" s="23">
        <v>25</v>
      </c>
      <c r="I47" s="26">
        <f t="shared" si="16"/>
        <v>21.825396825396822</v>
      </c>
      <c r="J47" s="23"/>
      <c r="K47" s="26">
        <f t="shared" si="17"/>
        <v>43.06077777777778</v>
      </c>
      <c r="L47" s="23">
        <v>50</v>
      </c>
      <c r="M47" s="23">
        <v>5.5</v>
      </c>
      <c r="N47" s="26">
        <f t="shared" si="18"/>
        <v>50</v>
      </c>
      <c r="O47" s="23"/>
      <c r="P47" s="26">
        <f t="shared" si="19"/>
        <v>10</v>
      </c>
      <c r="Q47" s="26">
        <f t="shared" si="20"/>
        <v>65.17744444444445</v>
      </c>
      <c r="R47" s="23">
        <v>12</v>
      </c>
      <c r="S47" s="58" t="s">
        <v>18</v>
      </c>
    </row>
    <row r="48" spans="1:19" ht="15">
      <c r="A48" s="50">
        <v>2112283060</v>
      </c>
      <c r="B48" s="22" t="s">
        <v>17</v>
      </c>
      <c r="C48" s="23">
        <v>0.5</v>
      </c>
      <c r="D48" s="26">
        <f t="shared" si="14"/>
        <v>0.9166666666666666</v>
      </c>
      <c r="E48" s="23"/>
      <c r="F48" s="26">
        <f t="shared" si="15"/>
        <v>11.383333333333333</v>
      </c>
      <c r="G48" s="26">
        <v>39.6</v>
      </c>
      <c r="H48" s="23">
        <v>26</v>
      </c>
      <c r="I48" s="26">
        <f t="shared" si="16"/>
        <v>22.698412698412696</v>
      </c>
      <c r="J48" s="23"/>
      <c r="K48" s="26">
        <f t="shared" si="17"/>
        <v>43.608888888888885</v>
      </c>
      <c r="L48" s="23">
        <v>50</v>
      </c>
      <c r="M48" s="23">
        <v>1.5</v>
      </c>
      <c r="N48" s="26">
        <f t="shared" si="18"/>
        <v>13.636363636363635</v>
      </c>
      <c r="O48" s="23"/>
      <c r="P48" s="26">
        <f t="shared" si="19"/>
        <v>6.363636363636363</v>
      </c>
      <c r="Q48" s="26">
        <f t="shared" si="20"/>
        <v>61.355858585858584</v>
      </c>
      <c r="R48" s="23">
        <v>13</v>
      </c>
      <c r="S48" s="58" t="s">
        <v>18</v>
      </c>
    </row>
    <row r="49" spans="1:19" ht="15">
      <c r="A49" s="49">
        <v>2112283025</v>
      </c>
      <c r="B49" s="22" t="s">
        <v>17</v>
      </c>
      <c r="C49" s="23">
        <v>0.5</v>
      </c>
      <c r="D49" s="26">
        <f t="shared" si="14"/>
        <v>0.9166666666666666</v>
      </c>
      <c r="E49" s="23"/>
      <c r="F49" s="26">
        <f t="shared" si="15"/>
        <v>11.383333333333333</v>
      </c>
      <c r="G49" s="26">
        <v>39.78</v>
      </c>
      <c r="H49" s="23">
        <v>24</v>
      </c>
      <c r="I49" s="26">
        <f t="shared" si="16"/>
        <v>20.952380952380953</v>
      </c>
      <c r="J49" s="23"/>
      <c r="K49" s="26">
        <f t="shared" si="17"/>
        <v>42.51266666666666</v>
      </c>
      <c r="L49" s="23">
        <v>50</v>
      </c>
      <c r="M49" s="23">
        <v>1.5</v>
      </c>
      <c r="N49" s="26">
        <f t="shared" si="18"/>
        <v>13.636363636363635</v>
      </c>
      <c r="O49" s="23"/>
      <c r="P49" s="26">
        <f t="shared" si="19"/>
        <v>6.363636363636363</v>
      </c>
      <c r="Q49" s="26">
        <f t="shared" si="20"/>
        <v>60.25963636363636</v>
      </c>
      <c r="R49" s="23">
        <v>14</v>
      </c>
      <c r="S49" s="58" t="s">
        <v>18</v>
      </c>
    </row>
    <row r="50" spans="1:19" ht="15">
      <c r="A50" s="49">
        <v>2112283032</v>
      </c>
      <c r="B50" s="22" t="s">
        <v>17</v>
      </c>
      <c r="C50" s="23">
        <v>12</v>
      </c>
      <c r="D50" s="26">
        <f t="shared" si="14"/>
        <v>22</v>
      </c>
      <c r="E50" s="23"/>
      <c r="F50" s="26">
        <f t="shared" si="15"/>
        <v>15.600000000000001</v>
      </c>
      <c r="G50" s="26">
        <v>39.78</v>
      </c>
      <c r="H50" s="23">
        <v>15</v>
      </c>
      <c r="I50" s="26">
        <f t="shared" si="16"/>
        <v>13.095238095238095</v>
      </c>
      <c r="J50" s="23"/>
      <c r="K50" s="26">
        <f t="shared" si="17"/>
        <v>37.01266666666667</v>
      </c>
      <c r="L50" s="23">
        <v>50</v>
      </c>
      <c r="M50" s="23">
        <v>1.5</v>
      </c>
      <c r="N50" s="26">
        <f t="shared" si="18"/>
        <v>13.636363636363635</v>
      </c>
      <c r="O50" s="23"/>
      <c r="P50" s="26">
        <f t="shared" si="19"/>
        <v>6.363636363636363</v>
      </c>
      <c r="Q50" s="26">
        <f t="shared" si="20"/>
        <v>58.97630303030303</v>
      </c>
      <c r="R50" s="23">
        <v>15</v>
      </c>
      <c r="S50" s="58" t="s">
        <v>18</v>
      </c>
    </row>
    <row r="51" spans="1:19" ht="15">
      <c r="A51" s="49">
        <v>2112283028</v>
      </c>
      <c r="B51" s="22" t="s">
        <v>17</v>
      </c>
      <c r="C51" s="23">
        <v>0.5</v>
      </c>
      <c r="D51" s="26">
        <f t="shared" si="14"/>
        <v>0.9166666666666666</v>
      </c>
      <c r="E51" s="23"/>
      <c r="F51" s="26">
        <f t="shared" si="15"/>
        <v>11.383333333333333</v>
      </c>
      <c r="G51" s="26">
        <v>39.644999999999996</v>
      </c>
      <c r="H51" s="23">
        <v>22</v>
      </c>
      <c r="I51" s="26">
        <f t="shared" si="16"/>
        <v>19.206349206349206</v>
      </c>
      <c r="J51" s="23"/>
      <c r="K51" s="26">
        <f t="shared" si="17"/>
        <v>41.195944444444436</v>
      </c>
      <c r="L51" s="23">
        <v>50</v>
      </c>
      <c r="M51" s="23">
        <v>1.5</v>
      </c>
      <c r="N51" s="26">
        <f t="shared" si="18"/>
        <v>13.636363636363635</v>
      </c>
      <c r="O51" s="23"/>
      <c r="P51" s="26">
        <f t="shared" si="19"/>
        <v>6.363636363636363</v>
      </c>
      <c r="Q51" s="26">
        <f t="shared" si="20"/>
        <v>58.942914141414136</v>
      </c>
      <c r="R51" s="23">
        <v>16</v>
      </c>
      <c r="S51" s="58" t="s">
        <v>18</v>
      </c>
    </row>
    <row r="52" spans="1:19" ht="15">
      <c r="A52" s="48">
        <v>2112283051</v>
      </c>
      <c r="B52" s="22" t="s">
        <v>17</v>
      </c>
      <c r="C52" s="23">
        <v>12</v>
      </c>
      <c r="D52" s="26">
        <f t="shared" si="14"/>
        <v>22</v>
      </c>
      <c r="E52" s="23"/>
      <c r="F52" s="26">
        <f t="shared" si="15"/>
        <v>15.600000000000001</v>
      </c>
      <c r="G52" s="26">
        <v>40.185</v>
      </c>
      <c r="H52" s="23">
        <v>14</v>
      </c>
      <c r="I52" s="26">
        <f t="shared" si="16"/>
        <v>12.222222222222221</v>
      </c>
      <c r="J52" s="23"/>
      <c r="K52" s="26">
        <f t="shared" si="17"/>
        <v>36.68505555555556</v>
      </c>
      <c r="L52" s="23">
        <v>50</v>
      </c>
      <c r="M52" s="23">
        <v>1.5</v>
      </c>
      <c r="N52" s="26">
        <f t="shared" si="18"/>
        <v>13.636363636363635</v>
      </c>
      <c r="O52" s="23"/>
      <c r="P52" s="26">
        <f t="shared" si="19"/>
        <v>6.363636363636363</v>
      </c>
      <c r="Q52" s="26">
        <f t="shared" si="20"/>
        <v>58.64869191919192</v>
      </c>
      <c r="R52" s="23">
        <v>17</v>
      </c>
      <c r="S52" s="58" t="s">
        <v>18</v>
      </c>
    </row>
    <row r="53" spans="1:19" ht="15">
      <c r="A53" s="51">
        <v>2112283027</v>
      </c>
      <c r="B53" s="22" t="s">
        <v>17</v>
      </c>
      <c r="C53" s="23">
        <v>3.5</v>
      </c>
      <c r="D53" s="26">
        <f t="shared" si="14"/>
        <v>6.416666666666667</v>
      </c>
      <c r="E53" s="23"/>
      <c r="F53" s="26">
        <f t="shared" si="15"/>
        <v>12.483333333333334</v>
      </c>
      <c r="G53" s="26">
        <v>39.690000000000005</v>
      </c>
      <c r="H53" s="23">
        <v>19</v>
      </c>
      <c r="I53" s="26">
        <f t="shared" si="16"/>
        <v>16.587301587301585</v>
      </c>
      <c r="J53" s="23"/>
      <c r="K53" s="26">
        <f t="shared" si="17"/>
        <v>39.394111111111116</v>
      </c>
      <c r="L53" s="23">
        <v>50</v>
      </c>
      <c r="M53" s="23">
        <v>1.5</v>
      </c>
      <c r="N53" s="26">
        <f t="shared" si="18"/>
        <v>13.636363636363635</v>
      </c>
      <c r="O53" s="23"/>
      <c r="P53" s="26">
        <f t="shared" si="19"/>
        <v>6.363636363636363</v>
      </c>
      <c r="Q53" s="26">
        <f t="shared" si="20"/>
        <v>58.24108080808081</v>
      </c>
      <c r="R53" s="23">
        <v>18</v>
      </c>
      <c r="S53" s="58" t="s">
        <v>18</v>
      </c>
    </row>
    <row r="54" spans="1:19" ht="15">
      <c r="A54" s="52">
        <v>2112283054</v>
      </c>
      <c r="B54" s="22" t="s">
        <v>17</v>
      </c>
      <c r="C54" s="23">
        <v>13</v>
      </c>
      <c r="D54" s="26">
        <f t="shared" si="14"/>
        <v>23.833333333333332</v>
      </c>
      <c r="E54" s="23"/>
      <c r="F54" s="26">
        <f t="shared" si="15"/>
        <v>15.966666666666667</v>
      </c>
      <c r="G54" s="26">
        <v>39.735</v>
      </c>
      <c r="H54" s="23">
        <v>12</v>
      </c>
      <c r="I54" s="26">
        <f t="shared" si="16"/>
        <v>10.476190476190476</v>
      </c>
      <c r="J54" s="23"/>
      <c r="K54" s="26">
        <f t="shared" si="17"/>
        <v>35.14783333333333</v>
      </c>
      <c r="L54" s="23">
        <v>50</v>
      </c>
      <c r="M54" s="23">
        <v>1.5</v>
      </c>
      <c r="N54" s="26">
        <f t="shared" si="18"/>
        <v>13.636363636363635</v>
      </c>
      <c r="O54" s="23"/>
      <c r="P54" s="26">
        <f t="shared" si="19"/>
        <v>6.363636363636363</v>
      </c>
      <c r="Q54" s="26">
        <f t="shared" si="20"/>
        <v>57.47813636363637</v>
      </c>
      <c r="R54" s="23">
        <v>19</v>
      </c>
      <c r="S54" s="58" t="s">
        <v>18</v>
      </c>
    </row>
    <row r="55" spans="1:19" ht="15">
      <c r="A55" s="51">
        <v>2112283052</v>
      </c>
      <c r="B55" s="22" t="s">
        <v>17</v>
      </c>
      <c r="C55" s="23">
        <v>3.5</v>
      </c>
      <c r="D55" s="26">
        <f t="shared" si="14"/>
        <v>6.416666666666667</v>
      </c>
      <c r="E55" s="23"/>
      <c r="F55" s="26">
        <f t="shared" si="15"/>
        <v>12.483333333333334</v>
      </c>
      <c r="G55" s="26">
        <v>40.14</v>
      </c>
      <c r="H55" s="23">
        <v>17</v>
      </c>
      <c r="I55" s="26">
        <f t="shared" si="16"/>
        <v>14.84126984126984</v>
      </c>
      <c r="J55" s="23"/>
      <c r="K55" s="26">
        <f t="shared" si="17"/>
        <v>38.486888888888885</v>
      </c>
      <c r="L55" s="23">
        <v>50</v>
      </c>
      <c r="M55" s="23">
        <v>1.5</v>
      </c>
      <c r="N55" s="26">
        <f t="shared" si="18"/>
        <v>13.636363636363635</v>
      </c>
      <c r="O55" s="23"/>
      <c r="P55" s="26">
        <f t="shared" si="19"/>
        <v>6.363636363636363</v>
      </c>
      <c r="Q55" s="26">
        <f t="shared" si="20"/>
        <v>57.33385858585858</v>
      </c>
      <c r="R55" s="23">
        <v>20</v>
      </c>
      <c r="S55" s="60" t="s">
        <v>19</v>
      </c>
    </row>
    <row r="56" spans="1:19" ht="15">
      <c r="A56" s="50">
        <v>2112283059</v>
      </c>
      <c r="B56" s="22" t="s">
        <v>17</v>
      </c>
      <c r="C56" s="23">
        <v>1</v>
      </c>
      <c r="D56" s="26">
        <f t="shared" si="14"/>
        <v>1.8333333333333333</v>
      </c>
      <c r="E56" s="23"/>
      <c r="F56" s="26">
        <f t="shared" si="15"/>
        <v>11.566666666666668</v>
      </c>
      <c r="G56" s="26">
        <v>39.825</v>
      </c>
      <c r="H56" s="23">
        <v>18</v>
      </c>
      <c r="I56" s="26">
        <f t="shared" si="16"/>
        <v>15.714285714285714</v>
      </c>
      <c r="J56" s="23"/>
      <c r="K56" s="26">
        <f t="shared" si="17"/>
        <v>38.8775</v>
      </c>
      <c r="L56" s="23">
        <v>50</v>
      </c>
      <c r="M56" s="23">
        <v>1.5</v>
      </c>
      <c r="N56" s="26">
        <f t="shared" si="18"/>
        <v>13.636363636363635</v>
      </c>
      <c r="O56" s="23"/>
      <c r="P56" s="26">
        <f t="shared" si="19"/>
        <v>6.363636363636363</v>
      </c>
      <c r="Q56" s="26">
        <f t="shared" si="20"/>
        <v>56.807803030303035</v>
      </c>
      <c r="R56" s="23">
        <v>21</v>
      </c>
      <c r="S56" s="60" t="s">
        <v>19</v>
      </c>
    </row>
    <row r="57" spans="1:19" ht="15">
      <c r="A57" s="50">
        <v>2112283062</v>
      </c>
      <c r="B57" s="22" t="s">
        <v>17</v>
      </c>
      <c r="C57" s="23">
        <v>1</v>
      </c>
      <c r="D57" s="26">
        <f t="shared" si="14"/>
        <v>1.8333333333333333</v>
      </c>
      <c r="E57" s="23"/>
      <c r="F57" s="26">
        <f t="shared" si="15"/>
        <v>11.566666666666668</v>
      </c>
      <c r="G57" s="26">
        <v>39.55500000000001</v>
      </c>
      <c r="H57" s="23">
        <v>16</v>
      </c>
      <c r="I57" s="26">
        <f t="shared" si="16"/>
        <v>13.968253968253968</v>
      </c>
      <c r="J57" s="23"/>
      <c r="K57" s="26">
        <f t="shared" si="17"/>
        <v>37.46627777777778</v>
      </c>
      <c r="L57" s="23">
        <v>50</v>
      </c>
      <c r="M57" s="23">
        <v>1.5</v>
      </c>
      <c r="N57" s="26">
        <f t="shared" si="18"/>
        <v>13.636363636363635</v>
      </c>
      <c r="O57" s="23"/>
      <c r="P57" s="26">
        <f t="shared" si="19"/>
        <v>6.363636363636363</v>
      </c>
      <c r="Q57" s="26">
        <f t="shared" si="20"/>
        <v>55.39658080808081</v>
      </c>
      <c r="R57" s="23">
        <v>22</v>
      </c>
      <c r="S57" s="60" t="s">
        <v>19</v>
      </c>
    </row>
    <row r="58" spans="1:19" ht="15">
      <c r="A58" s="53">
        <v>2112283024</v>
      </c>
      <c r="B58" s="22" t="s">
        <v>17</v>
      </c>
      <c r="C58" s="23">
        <v>3</v>
      </c>
      <c r="D58" s="26">
        <f t="shared" si="14"/>
        <v>5.5</v>
      </c>
      <c r="E58" s="23"/>
      <c r="F58" s="26">
        <f t="shared" si="15"/>
        <v>12.3</v>
      </c>
      <c r="G58" s="26">
        <v>38.88</v>
      </c>
      <c r="H58" s="23">
        <v>15</v>
      </c>
      <c r="I58" s="26">
        <f t="shared" si="16"/>
        <v>13.095238095238095</v>
      </c>
      <c r="J58" s="23"/>
      <c r="K58" s="26">
        <f t="shared" si="17"/>
        <v>36.382666666666665</v>
      </c>
      <c r="L58" s="23">
        <v>50</v>
      </c>
      <c r="M58" s="23">
        <v>1.5</v>
      </c>
      <c r="N58" s="26">
        <f t="shared" si="18"/>
        <v>13.636363636363635</v>
      </c>
      <c r="O58" s="23"/>
      <c r="P58" s="26">
        <f t="shared" si="19"/>
        <v>6.363636363636363</v>
      </c>
      <c r="Q58" s="26">
        <f t="shared" si="20"/>
        <v>55.04630303030302</v>
      </c>
      <c r="R58" s="23">
        <v>23</v>
      </c>
      <c r="S58" s="60" t="s">
        <v>19</v>
      </c>
    </row>
    <row r="59" spans="1:19" ht="15">
      <c r="A59" s="48">
        <v>2112283031</v>
      </c>
      <c r="B59" s="22" t="s">
        <v>17</v>
      </c>
      <c r="C59" s="23">
        <v>5</v>
      </c>
      <c r="D59" s="26">
        <f t="shared" si="14"/>
        <v>9.166666666666668</v>
      </c>
      <c r="E59" s="23"/>
      <c r="F59" s="26">
        <f t="shared" si="15"/>
        <v>13.033333333333335</v>
      </c>
      <c r="G59" s="26">
        <v>39.51</v>
      </c>
      <c r="H59" s="23">
        <v>13</v>
      </c>
      <c r="I59" s="26">
        <f t="shared" si="16"/>
        <v>11.349206349206348</v>
      </c>
      <c r="J59" s="23"/>
      <c r="K59" s="26">
        <f t="shared" si="17"/>
        <v>35.60144444444444</v>
      </c>
      <c r="L59" s="23">
        <v>50</v>
      </c>
      <c r="M59" s="23">
        <v>1.5</v>
      </c>
      <c r="N59" s="26">
        <f t="shared" si="18"/>
        <v>13.636363636363635</v>
      </c>
      <c r="O59" s="23"/>
      <c r="P59" s="26">
        <f t="shared" si="19"/>
        <v>6.363636363636363</v>
      </c>
      <c r="Q59" s="26">
        <f t="shared" si="20"/>
        <v>54.99841414141413</v>
      </c>
      <c r="R59" s="23">
        <v>24</v>
      </c>
      <c r="S59" s="60" t="s">
        <v>19</v>
      </c>
    </row>
    <row r="60" spans="1:19" ht="15">
      <c r="A60" s="48">
        <v>2112283064</v>
      </c>
      <c r="B60" s="22" t="s">
        <v>17</v>
      </c>
      <c r="C60" s="23">
        <v>8.5</v>
      </c>
      <c r="D60" s="26">
        <f t="shared" si="14"/>
        <v>15.583333333333334</v>
      </c>
      <c r="E60" s="23"/>
      <c r="F60" s="26">
        <f t="shared" si="15"/>
        <v>14.316666666666666</v>
      </c>
      <c r="G60" s="26">
        <v>39.690000000000005</v>
      </c>
      <c r="H60" s="23">
        <v>10</v>
      </c>
      <c r="I60" s="26">
        <f t="shared" si="16"/>
        <v>8.73015873015873</v>
      </c>
      <c r="J60" s="23"/>
      <c r="K60" s="26">
        <f t="shared" si="17"/>
        <v>33.89411111111111</v>
      </c>
      <c r="L60" s="23">
        <v>50</v>
      </c>
      <c r="M60" s="23">
        <v>1.5</v>
      </c>
      <c r="N60" s="26">
        <f t="shared" si="18"/>
        <v>13.636363636363635</v>
      </c>
      <c r="O60" s="23"/>
      <c r="P60" s="26">
        <f t="shared" si="19"/>
        <v>6.363636363636363</v>
      </c>
      <c r="Q60" s="26">
        <f t="shared" si="20"/>
        <v>54.57441414141414</v>
      </c>
      <c r="R60" s="23">
        <v>25</v>
      </c>
      <c r="S60" s="60" t="s">
        <v>19</v>
      </c>
    </row>
    <row r="61" spans="1:19" ht="15">
      <c r="A61" s="48">
        <v>2112283026</v>
      </c>
      <c r="B61" s="22" t="s">
        <v>17</v>
      </c>
      <c r="C61" s="23">
        <v>2.5</v>
      </c>
      <c r="D61" s="26">
        <f t="shared" si="14"/>
        <v>4.583333333333334</v>
      </c>
      <c r="E61" s="23"/>
      <c r="F61" s="26">
        <f t="shared" si="15"/>
        <v>12.116666666666667</v>
      </c>
      <c r="G61" s="26">
        <v>39.87</v>
      </c>
      <c r="H61" s="23">
        <v>13</v>
      </c>
      <c r="I61" s="26">
        <f t="shared" si="16"/>
        <v>11.349206349206348</v>
      </c>
      <c r="J61" s="23"/>
      <c r="K61" s="26">
        <f t="shared" si="17"/>
        <v>35.85344444444444</v>
      </c>
      <c r="L61" s="23">
        <v>50</v>
      </c>
      <c r="M61" s="23">
        <v>1.5</v>
      </c>
      <c r="N61" s="26">
        <f t="shared" si="18"/>
        <v>13.636363636363635</v>
      </c>
      <c r="O61" s="23"/>
      <c r="P61" s="26">
        <f t="shared" si="19"/>
        <v>6.363636363636363</v>
      </c>
      <c r="Q61" s="26">
        <f t="shared" si="20"/>
        <v>54.33374747474747</v>
      </c>
      <c r="R61" s="23">
        <v>26</v>
      </c>
      <c r="S61" s="60" t="s">
        <v>19</v>
      </c>
    </row>
    <row r="62" spans="1:19" ht="15">
      <c r="A62" s="50">
        <v>2112283057</v>
      </c>
      <c r="B62" s="22" t="s">
        <v>17</v>
      </c>
      <c r="C62" s="23">
        <v>2</v>
      </c>
      <c r="D62" s="26">
        <f t="shared" si="14"/>
        <v>3.6666666666666665</v>
      </c>
      <c r="E62" s="23"/>
      <c r="F62" s="26">
        <f t="shared" si="15"/>
        <v>11.933333333333334</v>
      </c>
      <c r="G62" s="26">
        <v>39.78</v>
      </c>
      <c r="H62" s="23">
        <v>13</v>
      </c>
      <c r="I62" s="26">
        <f t="shared" si="16"/>
        <v>11.349206349206348</v>
      </c>
      <c r="J62" s="23"/>
      <c r="K62" s="26">
        <f t="shared" si="17"/>
        <v>35.79044444444444</v>
      </c>
      <c r="L62" s="23">
        <v>50</v>
      </c>
      <c r="M62" s="23">
        <v>1.5</v>
      </c>
      <c r="N62" s="26">
        <f t="shared" si="18"/>
        <v>13.636363636363635</v>
      </c>
      <c r="O62" s="23"/>
      <c r="P62" s="26">
        <f t="shared" si="19"/>
        <v>6.363636363636363</v>
      </c>
      <c r="Q62" s="26">
        <f t="shared" si="20"/>
        <v>54.08741414141413</v>
      </c>
      <c r="R62" s="23">
        <v>27</v>
      </c>
      <c r="S62" s="60" t="s">
        <v>19</v>
      </c>
    </row>
    <row r="63" spans="1:19" ht="15">
      <c r="A63" s="50">
        <v>2112283063</v>
      </c>
      <c r="B63" s="22" t="s">
        <v>17</v>
      </c>
      <c r="C63" s="23">
        <v>3.5</v>
      </c>
      <c r="D63" s="26">
        <f t="shared" si="14"/>
        <v>6.416666666666667</v>
      </c>
      <c r="E63" s="23"/>
      <c r="F63" s="26">
        <f t="shared" si="15"/>
        <v>12.483333333333334</v>
      </c>
      <c r="G63" s="26">
        <v>39.330000000000005</v>
      </c>
      <c r="H63" s="23">
        <v>12</v>
      </c>
      <c r="I63" s="26">
        <f t="shared" si="16"/>
        <v>10.476190476190476</v>
      </c>
      <c r="J63" s="23"/>
      <c r="K63" s="26">
        <f t="shared" si="17"/>
        <v>34.864333333333335</v>
      </c>
      <c r="L63" s="23">
        <v>50</v>
      </c>
      <c r="M63" s="23">
        <v>1.5</v>
      </c>
      <c r="N63" s="26">
        <f t="shared" si="18"/>
        <v>13.636363636363635</v>
      </c>
      <c r="O63" s="23"/>
      <c r="P63" s="26">
        <f t="shared" si="19"/>
        <v>6.363636363636363</v>
      </c>
      <c r="Q63" s="26">
        <f t="shared" si="20"/>
        <v>53.71130303030303</v>
      </c>
      <c r="R63" s="23">
        <v>28</v>
      </c>
      <c r="S63" s="60" t="s">
        <v>19</v>
      </c>
    </row>
    <row r="64" spans="1:19" ht="15">
      <c r="A64" s="53">
        <v>2112283048</v>
      </c>
      <c r="B64" s="22" t="s">
        <v>17</v>
      </c>
      <c r="C64" s="23">
        <v>9</v>
      </c>
      <c r="D64" s="26">
        <f t="shared" si="14"/>
        <v>16.5</v>
      </c>
      <c r="E64" s="23"/>
      <c r="F64" s="26">
        <f t="shared" si="15"/>
        <v>14.5</v>
      </c>
      <c r="G64" s="26">
        <v>39.915</v>
      </c>
      <c r="H64" s="23">
        <v>8</v>
      </c>
      <c r="I64" s="26">
        <f t="shared" si="16"/>
        <v>6.984126984126984</v>
      </c>
      <c r="J64" s="23"/>
      <c r="K64" s="26">
        <f t="shared" si="17"/>
        <v>32.829388888888886</v>
      </c>
      <c r="L64" s="23">
        <v>50</v>
      </c>
      <c r="M64" s="23">
        <v>1.5</v>
      </c>
      <c r="N64" s="26">
        <f t="shared" si="18"/>
        <v>13.636363636363635</v>
      </c>
      <c r="O64" s="23"/>
      <c r="P64" s="26">
        <f t="shared" si="19"/>
        <v>6.363636363636363</v>
      </c>
      <c r="Q64" s="26">
        <f t="shared" si="20"/>
        <v>53.693025252525246</v>
      </c>
      <c r="R64" s="23">
        <v>29</v>
      </c>
      <c r="S64" s="60" t="s">
        <v>19</v>
      </c>
    </row>
    <row r="65" spans="1:19" ht="15">
      <c r="A65" s="48">
        <v>2112283066</v>
      </c>
      <c r="B65" s="22" t="s">
        <v>17</v>
      </c>
      <c r="C65" s="23">
        <v>3</v>
      </c>
      <c r="D65" s="26">
        <f t="shared" si="14"/>
        <v>5.5</v>
      </c>
      <c r="E65" s="23"/>
      <c r="F65" s="26">
        <f t="shared" si="15"/>
        <v>12.3</v>
      </c>
      <c r="G65" s="26">
        <v>40.545</v>
      </c>
      <c r="H65" s="23">
        <v>10</v>
      </c>
      <c r="I65" s="26">
        <f t="shared" si="16"/>
        <v>8.73015873015873</v>
      </c>
      <c r="J65" s="23"/>
      <c r="K65" s="26">
        <f t="shared" si="17"/>
        <v>34.49261111111111</v>
      </c>
      <c r="L65" s="23">
        <v>50</v>
      </c>
      <c r="M65" s="23">
        <v>1.5</v>
      </c>
      <c r="N65" s="26">
        <f t="shared" si="18"/>
        <v>13.636363636363635</v>
      </c>
      <c r="O65" s="23"/>
      <c r="P65" s="26">
        <f t="shared" si="19"/>
        <v>6.363636363636363</v>
      </c>
      <c r="Q65" s="26">
        <f t="shared" si="20"/>
        <v>53.156247474747474</v>
      </c>
      <c r="R65" s="23">
        <v>30</v>
      </c>
      <c r="S65" s="60" t="s">
        <v>19</v>
      </c>
    </row>
    <row r="66" spans="1:19" ht="15">
      <c r="A66" s="48">
        <v>2112283042</v>
      </c>
      <c r="B66" s="22" t="s">
        <v>17</v>
      </c>
      <c r="C66" s="23">
        <v>2.5</v>
      </c>
      <c r="D66" s="26">
        <f t="shared" si="14"/>
        <v>4.583333333333334</v>
      </c>
      <c r="E66" s="23"/>
      <c r="F66" s="26">
        <f t="shared" si="15"/>
        <v>12.116666666666667</v>
      </c>
      <c r="G66" s="26">
        <v>40.14</v>
      </c>
      <c r="H66" s="23">
        <v>10</v>
      </c>
      <c r="I66" s="26">
        <f t="shared" si="16"/>
        <v>8.73015873015873</v>
      </c>
      <c r="J66" s="23"/>
      <c r="K66" s="26">
        <f t="shared" si="17"/>
        <v>34.209111111111106</v>
      </c>
      <c r="L66" s="23">
        <v>50</v>
      </c>
      <c r="M66" s="23">
        <v>1.5</v>
      </c>
      <c r="N66" s="26">
        <f t="shared" si="18"/>
        <v>13.636363636363635</v>
      </c>
      <c r="O66" s="23"/>
      <c r="P66" s="26">
        <f t="shared" si="19"/>
        <v>6.363636363636363</v>
      </c>
      <c r="Q66" s="26">
        <f t="shared" si="20"/>
        <v>52.68941414141413</v>
      </c>
      <c r="R66" s="23">
        <v>31</v>
      </c>
      <c r="S66" s="60" t="s">
        <v>19</v>
      </c>
    </row>
    <row r="67" spans="1:19" ht="15">
      <c r="A67" s="52">
        <v>2112283055</v>
      </c>
      <c r="B67" s="22" t="s">
        <v>17</v>
      </c>
      <c r="C67" s="23">
        <v>1</v>
      </c>
      <c r="D67" s="26">
        <f t="shared" si="14"/>
        <v>1.8333333333333333</v>
      </c>
      <c r="E67" s="23"/>
      <c r="F67" s="26">
        <f t="shared" si="15"/>
        <v>11.566666666666668</v>
      </c>
      <c r="G67" s="26">
        <v>39.195</v>
      </c>
      <c r="H67" s="23">
        <v>11</v>
      </c>
      <c r="I67" s="26">
        <f t="shared" si="16"/>
        <v>9.603174603174603</v>
      </c>
      <c r="J67" s="23"/>
      <c r="K67" s="26">
        <f t="shared" si="17"/>
        <v>34.15872222222222</v>
      </c>
      <c r="L67" s="23">
        <v>50</v>
      </c>
      <c r="M67" s="23">
        <v>1.5</v>
      </c>
      <c r="N67" s="26">
        <f t="shared" si="18"/>
        <v>13.636363636363635</v>
      </c>
      <c r="O67" s="23"/>
      <c r="P67" s="26">
        <f t="shared" si="19"/>
        <v>6.363636363636363</v>
      </c>
      <c r="Q67" s="26">
        <f t="shared" si="20"/>
        <v>52.089025252525246</v>
      </c>
      <c r="R67" s="23">
        <v>32</v>
      </c>
      <c r="S67" s="60" t="s">
        <v>19</v>
      </c>
    </row>
    <row r="68" spans="1:19" ht="15">
      <c r="A68" s="48">
        <v>2112283037</v>
      </c>
      <c r="B68" s="22" t="s">
        <v>17</v>
      </c>
      <c r="C68" s="23">
        <v>2.5</v>
      </c>
      <c r="D68" s="26">
        <f t="shared" si="14"/>
        <v>4.583333333333334</v>
      </c>
      <c r="E68" s="23"/>
      <c r="F68" s="26">
        <f t="shared" si="15"/>
        <v>12.116666666666667</v>
      </c>
      <c r="G68" s="26">
        <v>39.690000000000005</v>
      </c>
      <c r="H68" s="23">
        <v>9</v>
      </c>
      <c r="I68" s="26">
        <f t="shared" si="16"/>
        <v>7.857142857142857</v>
      </c>
      <c r="J68" s="23"/>
      <c r="K68" s="26">
        <f t="shared" si="17"/>
        <v>33.283</v>
      </c>
      <c r="L68" s="23">
        <v>50</v>
      </c>
      <c r="M68" s="23">
        <v>1.5</v>
      </c>
      <c r="N68" s="26">
        <f t="shared" si="18"/>
        <v>13.636363636363635</v>
      </c>
      <c r="O68" s="23"/>
      <c r="P68" s="26">
        <f t="shared" si="19"/>
        <v>6.363636363636363</v>
      </c>
      <c r="Q68" s="26">
        <f t="shared" si="20"/>
        <v>51.763303030303035</v>
      </c>
      <c r="R68" s="23">
        <v>33</v>
      </c>
      <c r="S68" s="60" t="s">
        <v>19</v>
      </c>
    </row>
    <row r="69" spans="1:19" ht="15">
      <c r="A69" s="48">
        <v>2112283029</v>
      </c>
      <c r="B69" s="22" t="s">
        <v>17</v>
      </c>
      <c r="C69" s="23">
        <v>5</v>
      </c>
      <c r="D69" s="26">
        <f t="shared" si="14"/>
        <v>9.166666666666668</v>
      </c>
      <c r="E69" s="23"/>
      <c r="F69" s="26">
        <f t="shared" si="15"/>
        <v>13.033333333333335</v>
      </c>
      <c r="G69" s="26">
        <v>40.32</v>
      </c>
      <c r="H69" s="23">
        <v>6</v>
      </c>
      <c r="I69" s="26">
        <f t="shared" si="16"/>
        <v>5.238095238095238</v>
      </c>
      <c r="J69" s="23"/>
      <c r="K69" s="26">
        <f t="shared" si="17"/>
        <v>31.890666666666668</v>
      </c>
      <c r="L69" s="23">
        <v>50</v>
      </c>
      <c r="M69" s="23">
        <v>1.5</v>
      </c>
      <c r="N69" s="26">
        <f t="shared" si="18"/>
        <v>13.636363636363635</v>
      </c>
      <c r="O69" s="23"/>
      <c r="P69" s="26">
        <f t="shared" si="19"/>
        <v>6.363636363636363</v>
      </c>
      <c r="Q69" s="26">
        <f t="shared" si="20"/>
        <v>51.287636363636366</v>
      </c>
      <c r="R69" s="23">
        <v>34</v>
      </c>
      <c r="S69" s="60" t="s">
        <v>19</v>
      </c>
    </row>
    <row r="70" spans="1:19" ht="15">
      <c r="A70" s="48">
        <v>2112283043</v>
      </c>
      <c r="B70" s="22" t="s">
        <v>17</v>
      </c>
      <c r="C70" s="23">
        <v>0.5</v>
      </c>
      <c r="D70" s="26">
        <f t="shared" si="14"/>
        <v>0.9166666666666666</v>
      </c>
      <c r="E70" s="23"/>
      <c r="F70" s="26">
        <f t="shared" si="15"/>
        <v>11.383333333333333</v>
      </c>
      <c r="G70" s="26">
        <v>39.285</v>
      </c>
      <c r="H70" s="23">
        <v>9</v>
      </c>
      <c r="I70" s="26">
        <f t="shared" si="16"/>
        <v>7.857142857142857</v>
      </c>
      <c r="J70" s="23"/>
      <c r="K70" s="26">
        <f t="shared" si="17"/>
        <v>32.99949999999999</v>
      </c>
      <c r="L70" s="23">
        <v>50</v>
      </c>
      <c r="M70" s="23">
        <v>1.5</v>
      </c>
      <c r="N70" s="26">
        <f t="shared" si="18"/>
        <v>13.636363636363635</v>
      </c>
      <c r="O70" s="23"/>
      <c r="P70" s="26">
        <f t="shared" si="19"/>
        <v>6.363636363636363</v>
      </c>
      <c r="Q70" s="26">
        <f t="shared" si="20"/>
        <v>50.74646969696968</v>
      </c>
      <c r="R70" s="23">
        <v>35</v>
      </c>
      <c r="S70" s="72" t="s">
        <v>20</v>
      </c>
    </row>
    <row r="71" spans="1:19" ht="15">
      <c r="A71" s="48">
        <v>2112283039</v>
      </c>
      <c r="B71" s="22" t="s">
        <v>17</v>
      </c>
      <c r="C71" s="23">
        <v>3</v>
      </c>
      <c r="D71" s="26">
        <f t="shared" si="14"/>
        <v>5.5</v>
      </c>
      <c r="E71" s="23"/>
      <c r="F71" s="26">
        <f t="shared" si="15"/>
        <v>12.3</v>
      </c>
      <c r="G71" s="26">
        <v>39.735</v>
      </c>
      <c r="H71" s="23">
        <v>6</v>
      </c>
      <c r="I71" s="26">
        <f t="shared" si="16"/>
        <v>5.238095238095238</v>
      </c>
      <c r="J71" s="23"/>
      <c r="K71" s="26">
        <f t="shared" si="17"/>
        <v>31.481166666666667</v>
      </c>
      <c r="L71" s="23">
        <v>50</v>
      </c>
      <c r="M71" s="23">
        <v>1.5</v>
      </c>
      <c r="N71" s="26">
        <f t="shared" si="18"/>
        <v>13.636363636363635</v>
      </c>
      <c r="O71" s="23"/>
      <c r="P71" s="26">
        <f t="shared" si="19"/>
        <v>6.363636363636363</v>
      </c>
      <c r="Q71" s="26">
        <f t="shared" si="20"/>
        <v>50.144803030303024</v>
      </c>
      <c r="R71" s="23">
        <v>36</v>
      </c>
      <c r="S71" s="72" t="s">
        <v>20</v>
      </c>
    </row>
    <row r="72" spans="1:19" ht="15">
      <c r="A72" s="49">
        <v>2112283034</v>
      </c>
      <c r="B72" s="22" t="s">
        <v>17</v>
      </c>
      <c r="C72" s="23">
        <v>0.5</v>
      </c>
      <c r="D72" s="26">
        <f t="shared" si="14"/>
        <v>0.9166666666666666</v>
      </c>
      <c r="E72" s="23"/>
      <c r="F72" s="26">
        <f t="shared" si="15"/>
        <v>11.383333333333333</v>
      </c>
      <c r="G72" s="26">
        <v>39.78</v>
      </c>
      <c r="H72" s="23">
        <v>6</v>
      </c>
      <c r="I72" s="26">
        <f t="shared" si="16"/>
        <v>5.238095238095238</v>
      </c>
      <c r="J72" s="23"/>
      <c r="K72" s="26">
        <f t="shared" si="17"/>
        <v>31.512666666666668</v>
      </c>
      <c r="L72" s="23">
        <v>50</v>
      </c>
      <c r="M72" s="23">
        <v>1.5</v>
      </c>
      <c r="N72" s="26">
        <f t="shared" si="18"/>
        <v>13.636363636363635</v>
      </c>
      <c r="O72" s="23"/>
      <c r="P72" s="26">
        <f t="shared" si="19"/>
        <v>6.363636363636363</v>
      </c>
      <c r="Q72" s="26">
        <f t="shared" si="20"/>
        <v>49.25963636363636</v>
      </c>
      <c r="R72" s="23">
        <v>37</v>
      </c>
      <c r="S72" s="72" t="s">
        <v>20</v>
      </c>
    </row>
    <row r="73" spans="1:19" ht="15">
      <c r="A73" s="48">
        <v>2112283040</v>
      </c>
      <c r="B73" s="22" t="s">
        <v>17</v>
      </c>
      <c r="C73" s="23">
        <v>0</v>
      </c>
      <c r="D73" s="26">
        <f t="shared" si="14"/>
        <v>0</v>
      </c>
      <c r="E73" s="23"/>
      <c r="F73" s="26">
        <f t="shared" si="15"/>
        <v>11.200000000000001</v>
      </c>
      <c r="G73" s="26">
        <v>40.005</v>
      </c>
      <c r="H73" s="23">
        <v>6</v>
      </c>
      <c r="I73" s="26">
        <f t="shared" si="16"/>
        <v>5.238095238095238</v>
      </c>
      <c r="J73" s="23"/>
      <c r="K73" s="26">
        <f t="shared" si="17"/>
        <v>31.670166666666667</v>
      </c>
      <c r="L73" s="23">
        <v>50</v>
      </c>
      <c r="M73" s="23">
        <v>1.5</v>
      </c>
      <c r="N73" s="26">
        <f t="shared" si="18"/>
        <v>13.636363636363635</v>
      </c>
      <c r="O73" s="23"/>
      <c r="P73" s="26">
        <f t="shared" si="19"/>
        <v>6.363636363636363</v>
      </c>
      <c r="Q73" s="26">
        <f t="shared" si="20"/>
        <v>49.23380303030304</v>
      </c>
      <c r="R73" s="23">
        <v>38</v>
      </c>
      <c r="S73" s="72" t="s">
        <v>20</v>
      </c>
    </row>
    <row r="74" spans="1:19" ht="15">
      <c r="A74" s="48">
        <v>2112283065</v>
      </c>
      <c r="B74" s="22" t="s">
        <v>17</v>
      </c>
      <c r="C74" s="23">
        <v>1</v>
      </c>
      <c r="D74" s="26">
        <f t="shared" si="14"/>
        <v>1.8333333333333333</v>
      </c>
      <c r="E74" s="23"/>
      <c r="F74" s="26">
        <f t="shared" si="15"/>
        <v>11.566666666666668</v>
      </c>
      <c r="G74" s="26">
        <v>39.42</v>
      </c>
      <c r="H74" s="23">
        <v>5</v>
      </c>
      <c r="I74" s="26">
        <f t="shared" si="16"/>
        <v>4.365079365079365</v>
      </c>
      <c r="J74" s="23"/>
      <c r="K74" s="26">
        <f t="shared" si="17"/>
        <v>30.649555555555555</v>
      </c>
      <c r="L74" s="23">
        <v>50</v>
      </c>
      <c r="M74" s="23">
        <v>1.5</v>
      </c>
      <c r="N74" s="26">
        <f t="shared" si="18"/>
        <v>13.636363636363635</v>
      </c>
      <c r="O74" s="23"/>
      <c r="P74" s="26">
        <f t="shared" si="19"/>
        <v>6.363636363636363</v>
      </c>
      <c r="Q74" s="26">
        <f t="shared" si="20"/>
        <v>48.57985858585859</v>
      </c>
      <c r="R74" s="23">
        <v>39</v>
      </c>
      <c r="S74" s="72" t="s">
        <v>20</v>
      </c>
    </row>
    <row r="75" spans="1:19" ht="15">
      <c r="A75" s="50">
        <v>2112283061</v>
      </c>
      <c r="B75" s="22" t="s">
        <v>17</v>
      </c>
      <c r="C75" s="23">
        <v>2.5</v>
      </c>
      <c r="D75" s="26">
        <f t="shared" si="14"/>
        <v>4.583333333333334</v>
      </c>
      <c r="E75" s="23"/>
      <c r="F75" s="26">
        <f t="shared" si="15"/>
        <v>12.116666666666667</v>
      </c>
      <c r="G75" s="26">
        <v>39.51</v>
      </c>
      <c r="H75" s="23">
        <v>3</v>
      </c>
      <c r="I75" s="26">
        <f t="shared" si="16"/>
        <v>2.619047619047619</v>
      </c>
      <c r="J75" s="23"/>
      <c r="K75" s="26">
        <f t="shared" si="17"/>
        <v>29.490333333333332</v>
      </c>
      <c r="L75" s="23">
        <v>50</v>
      </c>
      <c r="M75" s="23">
        <v>1.5</v>
      </c>
      <c r="N75" s="26">
        <f t="shared" si="18"/>
        <v>13.636363636363635</v>
      </c>
      <c r="O75" s="23"/>
      <c r="P75" s="26">
        <f t="shared" si="19"/>
        <v>6.363636363636363</v>
      </c>
      <c r="Q75" s="26">
        <f t="shared" si="20"/>
        <v>47.97063636363636</v>
      </c>
      <c r="R75" s="23">
        <v>40</v>
      </c>
      <c r="S75" s="72" t="s">
        <v>20</v>
      </c>
    </row>
    <row r="76" spans="1:19" ht="15">
      <c r="A76" s="50">
        <v>2112283056</v>
      </c>
      <c r="B76" s="22" t="s">
        <v>17</v>
      </c>
      <c r="C76" s="23">
        <v>2.5</v>
      </c>
      <c r="D76" s="26">
        <f t="shared" si="14"/>
        <v>4.583333333333334</v>
      </c>
      <c r="E76" s="23"/>
      <c r="F76" s="26">
        <f t="shared" si="15"/>
        <v>12.116666666666667</v>
      </c>
      <c r="G76" s="26">
        <v>38.745</v>
      </c>
      <c r="H76" s="23">
        <v>3</v>
      </c>
      <c r="I76" s="26">
        <f t="shared" si="16"/>
        <v>2.619047619047619</v>
      </c>
      <c r="J76" s="23"/>
      <c r="K76" s="26">
        <f t="shared" si="17"/>
        <v>28.95483333333333</v>
      </c>
      <c r="L76" s="23">
        <v>50</v>
      </c>
      <c r="M76" s="23">
        <v>1.5</v>
      </c>
      <c r="N76" s="26">
        <f t="shared" si="18"/>
        <v>13.636363636363635</v>
      </c>
      <c r="O76" s="23"/>
      <c r="P76" s="26">
        <f t="shared" si="19"/>
        <v>6.363636363636363</v>
      </c>
      <c r="Q76" s="26">
        <f t="shared" si="20"/>
        <v>47.43513636363636</v>
      </c>
      <c r="R76" s="23">
        <v>41</v>
      </c>
      <c r="S76" s="72" t="s">
        <v>20</v>
      </c>
    </row>
    <row r="77" spans="1:19" ht="15">
      <c r="A77" s="48">
        <v>2112283049</v>
      </c>
      <c r="B77" s="22" t="s">
        <v>17</v>
      </c>
      <c r="C77" s="23">
        <v>0</v>
      </c>
      <c r="D77" s="26">
        <f t="shared" si="14"/>
        <v>0</v>
      </c>
      <c r="E77" s="23"/>
      <c r="F77" s="26">
        <f t="shared" si="15"/>
        <v>11.200000000000001</v>
      </c>
      <c r="G77" s="26">
        <v>38.835</v>
      </c>
      <c r="H77" s="23">
        <v>3</v>
      </c>
      <c r="I77" s="26">
        <f t="shared" si="16"/>
        <v>2.619047619047619</v>
      </c>
      <c r="J77" s="23"/>
      <c r="K77" s="26">
        <f t="shared" si="17"/>
        <v>29.017833333333332</v>
      </c>
      <c r="L77" s="23">
        <v>50</v>
      </c>
      <c r="M77" s="23">
        <v>1.5</v>
      </c>
      <c r="N77" s="26">
        <f t="shared" si="18"/>
        <v>13.636363636363635</v>
      </c>
      <c r="O77" s="23"/>
      <c r="P77" s="26">
        <f t="shared" si="19"/>
        <v>6.363636363636363</v>
      </c>
      <c r="Q77" s="26">
        <f t="shared" si="20"/>
        <v>46.58146969696969</v>
      </c>
      <c r="R77" s="23">
        <v>42</v>
      </c>
      <c r="S77" s="72" t="s">
        <v>20</v>
      </c>
    </row>
    <row r="78" spans="1:19" ht="15">
      <c r="A78" s="65">
        <v>2112283058</v>
      </c>
      <c r="B78" s="66" t="s">
        <v>17</v>
      </c>
      <c r="C78" s="66">
        <v>0.5</v>
      </c>
      <c r="D78" s="26">
        <f t="shared" si="14"/>
        <v>0.9166666666666666</v>
      </c>
      <c r="E78" s="66"/>
      <c r="F78" s="26">
        <f t="shared" si="15"/>
        <v>11.383333333333333</v>
      </c>
      <c r="G78" s="67">
        <v>39.78</v>
      </c>
      <c r="H78" s="66">
        <v>1</v>
      </c>
      <c r="I78" s="26">
        <f t="shared" si="16"/>
        <v>0.873015873015873</v>
      </c>
      <c r="J78" s="66"/>
      <c r="K78" s="26">
        <f t="shared" si="17"/>
        <v>28.45711111111111</v>
      </c>
      <c r="L78" s="66">
        <v>50</v>
      </c>
      <c r="M78" s="66">
        <v>1.5</v>
      </c>
      <c r="N78" s="26">
        <f t="shared" si="18"/>
        <v>13.636363636363635</v>
      </c>
      <c r="O78" s="66"/>
      <c r="P78" s="26">
        <f t="shared" si="19"/>
        <v>6.363636363636363</v>
      </c>
      <c r="Q78" s="26">
        <f t="shared" si="20"/>
        <v>46.2040808080808</v>
      </c>
      <c r="R78" s="23">
        <v>43</v>
      </c>
      <c r="S78" s="72" t="s">
        <v>20</v>
      </c>
    </row>
    <row r="79" spans="1:19" s="2" customFormat="1" ht="15">
      <c r="A79" s="68">
        <v>2112283068</v>
      </c>
      <c r="B79" s="29" t="s">
        <v>17</v>
      </c>
      <c r="C79" s="30">
        <v>2.5</v>
      </c>
      <c r="D79" s="33">
        <f t="shared" si="14"/>
        <v>4.583333333333334</v>
      </c>
      <c r="E79" s="30"/>
      <c r="F79" s="33">
        <f t="shared" si="15"/>
        <v>12.116666666666667</v>
      </c>
      <c r="G79" s="33">
        <v>40.005</v>
      </c>
      <c r="H79" s="30">
        <v>6</v>
      </c>
      <c r="I79" s="33">
        <f t="shared" si="16"/>
        <v>5.238095238095238</v>
      </c>
      <c r="J79" s="30"/>
      <c r="K79" s="33">
        <f t="shared" si="17"/>
        <v>31.670166666666667</v>
      </c>
      <c r="L79" s="30">
        <v>50</v>
      </c>
      <c r="M79" s="30">
        <v>1</v>
      </c>
      <c r="N79" s="33">
        <f t="shared" si="18"/>
        <v>9.090909090909092</v>
      </c>
      <c r="O79" s="30"/>
      <c r="P79" s="33">
        <f t="shared" si="19"/>
        <v>5.90909090909091</v>
      </c>
      <c r="Q79" s="33">
        <f t="shared" si="20"/>
        <v>49.69592424242424</v>
      </c>
      <c r="R79" s="30">
        <v>44</v>
      </c>
      <c r="S79" s="73" t="s">
        <v>20</v>
      </c>
    </row>
    <row r="80" spans="1:19" s="2" customFormat="1" ht="15">
      <c r="A80" s="68">
        <v>2112283067</v>
      </c>
      <c r="B80" s="29" t="s">
        <v>17</v>
      </c>
      <c r="C80" s="30">
        <v>0.5</v>
      </c>
      <c r="D80" s="33">
        <f t="shared" si="14"/>
        <v>0.9166666666666666</v>
      </c>
      <c r="E80" s="30"/>
      <c r="F80" s="33">
        <f t="shared" si="15"/>
        <v>11.383333333333333</v>
      </c>
      <c r="G80" s="33">
        <v>39.6</v>
      </c>
      <c r="H80" s="30">
        <v>1</v>
      </c>
      <c r="I80" s="33">
        <f t="shared" si="16"/>
        <v>0.873015873015873</v>
      </c>
      <c r="J80" s="30"/>
      <c r="K80" s="33">
        <f t="shared" si="17"/>
        <v>28.33111111111111</v>
      </c>
      <c r="L80" s="30">
        <v>50</v>
      </c>
      <c r="M80" s="30">
        <v>1</v>
      </c>
      <c r="N80" s="33">
        <f t="shared" si="18"/>
        <v>9.090909090909092</v>
      </c>
      <c r="O80" s="30"/>
      <c r="P80" s="33">
        <f t="shared" si="19"/>
        <v>5.90909090909091</v>
      </c>
      <c r="Q80" s="33">
        <f t="shared" si="20"/>
        <v>45.623535353535345</v>
      </c>
      <c r="R80" s="74">
        <v>45</v>
      </c>
      <c r="S80" s="73" t="s">
        <v>20</v>
      </c>
    </row>
    <row r="81" spans="1:19" ht="15">
      <c r="A81" s="69" t="s">
        <v>21</v>
      </c>
      <c r="B81" s="70"/>
      <c r="C81" s="70"/>
      <c r="D81" s="71"/>
      <c r="E81" s="70"/>
      <c r="F81" s="71"/>
      <c r="G81" s="70"/>
      <c r="H81" s="70"/>
      <c r="I81" s="70"/>
      <c r="J81" s="70"/>
      <c r="K81" s="71"/>
      <c r="L81" s="70"/>
      <c r="M81" s="70"/>
      <c r="N81" s="71"/>
      <c r="O81" s="70"/>
      <c r="P81" s="70"/>
      <c r="Q81" s="71"/>
      <c r="R81" s="70"/>
      <c r="S81" s="75"/>
    </row>
  </sheetData>
  <sheetProtection/>
  <mergeCells count="15">
    <mergeCell ref="A1:S1"/>
    <mergeCell ref="B2:F2"/>
    <mergeCell ref="G2:K2"/>
    <mergeCell ref="L2:P2"/>
    <mergeCell ref="A16:S16"/>
    <mergeCell ref="A17:S17"/>
    <mergeCell ref="B18:F18"/>
    <mergeCell ref="G18:K18"/>
    <mergeCell ref="L18:P18"/>
    <mergeCell ref="A32:S32"/>
    <mergeCell ref="A33:S33"/>
    <mergeCell ref="B34:F34"/>
    <mergeCell ref="G34:K34"/>
    <mergeCell ref="L34:P34"/>
    <mergeCell ref="A81:S81"/>
  </mergeCells>
  <printOptions/>
  <pageMargins left="0.75" right="0.5506944444444445" top="1" bottom="1" header="0.5118055555555555" footer="0.5118055555555555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2019-09-12T12:36:27Z</dcterms:created>
  <dcterms:modified xsi:type="dcterms:W3CDTF">2023-09-25T09:59:27Z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60886DFC6B924DA6834384273F4302A8_13</vt:lpwstr>
  </property>
</Properties>
</file>