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activeTab="3"/>
  </bookViews>
  <sheets>
    <sheet name="体育教学 专业素质" sheetId="1" r:id="rId1"/>
    <sheet name="运动训练、社体 专业素质" sheetId="2" r:id="rId2"/>
    <sheet name="24专硕（科研、思想、文体）加分明细" sheetId="3" r:id="rId3"/>
    <sheet name="总排名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<sst xmlns="http://schemas.openxmlformats.org/spreadsheetml/2006/main" count="501" uniqueCount="202">
  <si>
    <t>学科</t>
  </si>
  <si>
    <t>科研伦理与学术规范（线上课程）</t>
  </si>
  <si>
    <t>马克思主义经典著作研读（线上课程）</t>
  </si>
  <si>
    <t>研究生素养课（线上课程）</t>
  </si>
  <si>
    <t>体育教材教法</t>
  </si>
  <si>
    <t>体育科学研究方法</t>
  </si>
  <si>
    <t>体育课程导论</t>
  </si>
  <si>
    <t>新时代中国特色社会主义理论与实践（专硕）</t>
  </si>
  <si>
    <t>英语</t>
  </si>
  <si>
    <t>平均分</t>
  </si>
  <si>
    <t>最高分</t>
  </si>
  <si>
    <t>学位素质得分</t>
  </si>
  <si>
    <t>体育统计学</t>
  </si>
  <si>
    <t>逻辑学</t>
  </si>
  <si>
    <t>体育心理学理论与方法</t>
  </si>
  <si>
    <t>论文写作指导课程</t>
  </si>
  <si>
    <t>体育原理</t>
  </si>
  <si>
    <t>运动技能学习原理</t>
  </si>
  <si>
    <t>专项1</t>
  </si>
  <si>
    <t>专项2</t>
  </si>
  <si>
    <t>六级</t>
  </si>
  <si>
    <t>非学位课程素质</t>
  </si>
  <si>
    <t>专业素质得分</t>
  </si>
  <si>
    <t>李  涵</t>
  </si>
  <si>
    <t>体育教学</t>
  </si>
  <si>
    <t>孟程功</t>
  </si>
  <si>
    <t>肖绪旺</t>
  </si>
  <si>
    <t>陈子瀚</t>
  </si>
  <si>
    <t>闫一哲</t>
  </si>
  <si>
    <t>贾贤品</t>
  </si>
  <si>
    <t>陈俞全</t>
  </si>
  <si>
    <t>娄凯玥</t>
  </si>
  <si>
    <t>段聿蒲</t>
  </si>
  <si>
    <t>方可可</t>
  </si>
  <si>
    <t>刘政良</t>
  </si>
  <si>
    <t>孙远超</t>
  </si>
  <si>
    <t>李玉珂</t>
  </si>
  <si>
    <t>张金东</t>
  </si>
  <si>
    <t>唐子桐</t>
  </si>
  <si>
    <t>祝雨丝</t>
  </si>
  <si>
    <t>张志鑫</t>
  </si>
  <si>
    <t>朱宝胤</t>
  </si>
  <si>
    <t>张吉祥</t>
  </si>
  <si>
    <t>季书羽</t>
  </si>
  <si>
    <t>刘晓文</t>
  </si>
  <si>
    <t>孟宪泽</t>
  </si>
  <si>
    <t>苏俊峰</t>
  </si>
  <si>
    <t>于玉萍</t>
  </si>
  <si>
    <t>周云云</t>
  </si>
  <si>
    <t>不参与评选（未交材料）</t>
  </si>
  <si>
    <t>杨子斌</t>
  </si>
  <si>
    <t>杨丹丹</t>
  </si>
  <si>
    <t>赵媛媛</t>
  </si>
  <si>
    <t>梁育帅</t>
  </si>
  <si>
    <t>不参与评选（文化沙龙未参加够3次）</t>
  </si>
  <si>
    <t>综测小组成员：赵媛媛、李涵、于玉萍、李吉祥、曾繁澳
党员监督：陈俞全、李玉珂
黄色部分是本专硕班学位课程和非学位课程最高分，以及学术、思想、文体最高分。</t>
  </si>
  <si>
    <t>姓名</t>
  </si>
  <si>
    <t>学号</t>
  </si>
  <si>
    <t>专业</t>
  </si>
  <si>
    <t>学位课程</t>
  </si>
  <si>
    <t>非学位课程</t>
  </si>
  <si>
    <t>新时代中国特色社会主义理论（专硕）</t>
  </si>
  <si>
    <t>运动训练理论与方法</t>
  </si>
  <si>
    <t>运动伤病的防治与康复</t>
  </si>
  <si>
    <t>运动心理理论与应用</t>
  </si>
  <si>
    <t>学位课程素质得分</t>
  </si>
  <si>
    <t>论文写作与指导</t>
  </si>
  <si>
    <t>非学位科研素质</t>
  </si>
  <si>
    <t>英语六级</t>
  </si>
  <si>
    <t>王梓琳</t>
  </si>
  <si>
    <t>运动训练</t>
  </si>
  <si>
    <t>杨  科</t>
  </si>
  <si>
    <t>王冰鑫</t>
  </si>
  <si>
    <t>罗雨露</t>
  </si>
  <si>
    <t>付  亮</t>
  </si>
  <si>
    <t>李天庆</t>
  </si>
  <si>
    <t>李吉祥</t>
  </si>
  <si>
    <t>王云括</t>
  </si>
  <si>
    <t>肖雨凡</t>
  </si>
  <si>
    <t>翟燕风</t>
  </si>
  <si>
    <t>蒋天一</t>
  </si>
  <si>
    <t>不参与评选</t>
  </si>
  <si>
    <t>运动休闲项目概要</t>
  </si>
  <si>
    <t>社会体育学</t>
  </si>
  <si>
    <t>运动处方与营养</t>
  </si>
  <si>
    <t>专项一</t>
  </si>
  <si>
    <t>专项二</t>
  </si>
  <si>
    <t>李懿博</t>
  </si>
  <si>
    <t>社会体育指导</t>
  </si>
  <si>
    <t>曹弯弯</t>
  </si>
  <si>
    <t>曾繁澳</t>
  </si>
  <si>
    <t>吕润德</t>
  </si>
  <si>
    <t>科研素质40%</t>
  </si>
  <si>
    <t>总分</t>
  </si>
  <si>
    <t>得分</t>
  </si>
  <si>
    <t>思想道德素质10%</t>
  </si>
  <si>
    <t>得分（保留两位）</t>
  </si>
  <si>
    <t>文体素质10%</t>
  </si>
  <si>
    <t>总 分</t>
  </si>
  <si>
    <t>总得分</t>
  </si>
  <si>
    <r>
      <rPr>
        <sz val="10"/>
        <color rgb="FF000000"/>
        <rFont val="微软雅黑"/>
        <charset val="134"/>
      </rPr>
      <t>李</t>
    </r>
    <r>
      <rPr>
        <sz val="10"/>
        <color rgb="FF000000"/>
        <rFont val="微软雅黑"/>
        <charset val="134"/>
      </rPr>
      <t xml:space="preserve">   </t>
    </r>
    <r>
      <rPr>
        <sz val="10"/>
        <color rgb="FF000000"/>
        <rFont val="微软雅黑"/>
        <charset val="134"/>
      </rPr>
      <t>涵</t>
    </r>
  </si>
  <si>
    <t>一级专题＋20，二级专题＋3</t>
  </si>
  <si>
    <t>团支书＋4，优团＋2，优干＋2，志愿＋2</t>
  </si>
  <si>
    <t>表演＋5，录制＋1，拔河参与＋1，第4名＋2，会议＋13</t>
  </si>
  <si>
    <t>一级专题+20</t>
  </si>
  <si>
    <t>兼职辅导员+5</t>
  </si>
  <si>
    <t>排球裁判+2，新闻稿+7，迎新篮球赛参与+1、第三+3，优秀工作者+2，校运动会参与+1、团体第二名+4，匹克球比赛参与+1，合唱比赛参与+1、一等奖+5，跳绳比赛参与+1、第一名+5，雄风杯裁判+2，迎新篮球赛专业组裁判+2，迎新篮球赛普院组裁判+2，会议+10</t>
  </si>
  <si>
    <t>省结项+2.5，立项+2.5</t>
  </si>
  <si>
    <t>志愿者＋2，三下乡＋1</t>
  </si>
  <si>
    <t xml:space="preserve">
裁判＋6，校运动会参与＋1，十人九足第二名＋4，篮球赛参与＋1，季军＋3，团体第二＋4，会议＋4</t>
  </si>
  <si>
    <t>一级专题＋20，二级专题+3</t>
  </si>
  <si>
    <t>优秀团员+2，志愿者+1</t>
  </si>
  <si>
    <t>优秀裁判员两个：+4，优秀工作者：+2，雄风杯、迎新杯：7+4，拔河第四：+1+2，五四歌会一等：+1+5，运动会团体第二：+1+4，会议+5</t>
  </si>
  <si>
    <t>一级专题+20，二级专题+3，二级墙报+1</t>
  </si>
  <si>
    <t>无</t>
  </si>
  <si>
    <t>五四歌会第一名+6，秋季拔河第四+3，拔河裁判+2，羽毛球裁判+2，校运会参与+1，校运会团体第二+4，校运会拔河第四+2，匹克球二等奖+5，会议+13</t>
  </si>
  <si>
    <t>二级专题+3</t>
  </si>
  <si>
    <t>志愿者+1</t>
  </si>
  <si>
    <t>冬季拔河第三名：+1+3，运动会：参与、团体第二、跳大绳第二+1+4+4,河师大首届跳绳第一：+1+5，迎新杯裁判，雄风杯裁判，迎新杯裁判：+4+6+1，两个优秀裁判：+4，首届匹克球比赛三等奖：+1+3，十三届羽毛球比赛亚军：+1+4，秋季拔河第二：+1+4，会议+1</t>
  </si>
  <si>
    <t>一级专题+20，二级墙报+1</t>
  </si>
  <si>
    <t>宣传委员+3，志愿者+2</t>
  </si>
  <si>
    <t>优秀裁判员+2，雄风杯裁判+2，双歌参与+1、一等奖+5，雄风杯技术台+2，迎新杯普院裁判+2，迎新杯专业组裁判+2优秀工作者+2，秋季拔河参与+1、第四名+2，新闻稿+6，迎新专业篮球赛参与+1、第三名+3，运动会参与+1、团体第二名+5，旱地龙舟第三名+3，省裁判员+2，会议+8</t>
  </si>
  <si>
    <t>志愿者＋2，优团＋2</t>
  </si>
  <si>
    <t>校运会参与+1、团体第二名+4，十人九足第二+4，征文比赛+1，演讲比赛+1，省体育舞蹈公开赛参与+3，第一名+14，省体育舞蹈比赛第七+3，河南省学生体育舞蹈比赛参与+3，第一名+14，拔河比赛参与+1，第三名+3，新生篮球赛参与+1，第三名+3，趣味运动会参与+1，运动会开幕式演出+1，运动会开幕式表演+1，羽毛球比赛参与+1，亚军+4，会议+6</t>
  </si>
  <si>
    <t>羽毛球裁判+2，第62届运动会参与+1，团体第二名+4，旱地龙舟第三名+3，会议分+14分</t>
  </si>
  <si>
    <t>文明宿舍+2，志愿者+1</t>
  </si>
  <si>
    <t>羽毛球裁判+2，排球裁判+2，马拉松+1，秋季拔河第四名+3，跳绳比赛第一名+6，师大运动会参与+1，校运会团体第二+4，跳远第二+4，跳高第一+5，趣味跳大绳第二+4，会议+10</t>
  </si>
  <si>
    <t>一级专题×2+40</t>
  </si>
  <si>
    <t>优团+2，志愿者+1.优秀助管+3</t>
  </si>
  <si>
    <t>秋季拔河工作+1，冬季拔河负责人、第三名+4，两次篮球裁判工作+4，女子篮球赛教练+1，马拉松+1，五四歌会一等奖+6，会议+5</t>
  </si>
  <si>
    <t>市立项+1，一级墙报+10，书面交流+5</t>
  </si>
  <si>
    <t>优团+2，优秀助管+3</t>
  </si>
  <si>
    <t>排球裁判+2，会议+5</t>
  </si>
  <si>
    <t>志愿＋3</t>
  </si>
  <si>
    <t>院篮球赛参加＋1，第三名＋3，校运会参与＋1，校运会拔河第四＋2，团体二等＋4，冬季拔河参与1，第三名＋3，双歌参与＋1，第一名＋5，新媒体投稿＋2，会议+7</t>
  </si>
  <si>
    <t>优秀助管+3</t>
  </si>
  <si>
    <t>校减脂大赛参赛+1，二等奖+4，校拔河裁判+2，校排球裁判+2，第62届运动会参与+1，团体第二名+4，趣味第四名+2，冬季拔河参赛+1，第三名+3，马拉松参赛+1，羽毛球比赛参赛+1，亚军+4，匹克球参赛+1，三等奖+3，五四歌会参赛+1，第一名+5分，秋季拔河参赛+1，第二名+4，会议+12</t>
  </si>
  <si>
    <t>一级墙报+10，结项+2.5</t>
  </si>
  <si>
    <t>三下乡+5，优秀主管＋3</t>
  </si>
  <si>
    <t>专业组篮球赛参与+1，第三名+3，运动参与+1，团体第二名+4，跳绳比赛参与+1，第三名+3，秋季拔河参与+1，第二名+4，冬季拔河参与+1，第三名+3，合唱参与+1，一等奖+5，匹克球裁判+2，新闻稿+8，会议+5,跳大绳第三，参与+1，第三名+3</t>
  </si>
  <si>
    <t>市立项+1</t>
  </si>
  <si>
    <t>优团＋2</t>
  </si>
  <si>
    <t>冬季拔河参与＋1，第三+3，匹克球参与＋1，三等奖+3，女子篮球参与＋1，第三+3，校运会参与+1，校运会团体第二+4，校运会跳绳第二+4，河师大跳绳比赛第一+6，会议+11</t>
  </si>
  <si>
    <t>志愿者＋1，文明宿舍＋2</t>
  </si>
  <si>
    <t>新闻稿2篇+2，五四歌会一等奖：+1+5，拔河比赛：+1+5，运动会：跳大绳第二、团体第二、参与 +4+4+1，两个优秀裁判+4</t>
  </si>
  <si>
    <t>一级墙报+10，市立项+1</t>
  </si>
  <si>
    <t>会议+5</t>
  </si>
  <si>
    <t>校马拉松＋1，校运会100米＋1 、4×100米＋5、4×400米＋4、拔河参加＋1、第四名＋2、会议＋7</t>
  </si>
  <si>
    <t>新乡社科联立项+1</t>
  </si>
  <si>
    <t>助管+2</t>
  </si>
  <si>
    <t>运动会：参与、团体第二、旱地龙舟 +1+4+3  会议+5</t>
  </si>
  <si>
    <t>二级专题×2＋6</t>
  </si>
  <si>
    <t>马拉松参加者+1，院篮球比赛参赛+1，第三名+3，62届运动会参赛+1，团体第二名+4，女子1500米第二名+4，“8”字跳大绳参赛+1，第三名+3，五四歌会参赛+1，第一名+5，会议+9</t>
  </si>
  <si>
    <t>冬季拔河参与+1，第三名+3，校园马拉松+1，新生杯普院裁判+2，专业组裁判+2，新生赛参与+1，第三名+3雄风杯裁判+2，秋季拔河参与+1，第二名+4，会议+12</t>
  </si>
  <si>
    <t>省立项+2.5，市结项+1</t>
  </si>
  <si>
    <t>志愿者＋5</t>
  </si>
  <si>
    <t>新闻稿×7，拔河比赛第二名+1+4，健康减肥第三名：+1+3，会议+18</t>
  </si>
  <si>
    <t>一级墙报＋10，二级墙报＋1，二级专题＋3，市立项＋1.省结项＋2.5</t>
  </si>
  <si>
    <t>匹克球参与＋1，女双三等＋3，女单三等＋3，校马拉松＋1，羽毛球参赛＋1，亚军＋4，跳绳参与＋1，第三名＋3，校运动会＋1，团体二等＋4，院活动＋1，会议＋16</t>
  </si>
  <si>
    <t>一级墙报＋10，市社联＋1</t>
  </si>
  <si>
    <t>拔河裁判＋2，马拉松比赛＋1，五四歌会参加＋1，一等＋5，校运会参加＋1、团体第二＋4，拔河参加＋1、第三＋3，校运会十人九足第二＋4，会议＋4</t>
  </si>
  <si>
    <t>优秀助管+3，志愿者+1</t>
  </si>
  <si>
    <t>匹克球三等奖＋+1+3，秋季拔河第二＋+1+4，五四歌会第一＋+1+5，运动会参与、拔河第四、团体第二＋+1+2+4,女子篮球赛第三：+1+3，会议+7</t>
  </si>
  <si>
    <t>一级墙报＋10，二级专题＋3</t>
  </si>
  <si>
    <t>班长＋5，优团＋2，志愿者＋4</t>
  </si>
  <si>
    <t>健美操队表演＋5，宣传录制＋1，体舞省赛参与加＋3，第一＋14,省赛参与＋3，第一＋14，校运动会参与＋1，团体二等＋4，十人九足第二＋4，旱地龙舟第三＋3，主题征文＋1，演讲比赛＋1，投稿＋2，女篮球赛参与＋1，第三名＋3，冬拔河参与＋1，第三＋3，秋季拔河参与＋1，第二名＋＋4，会议＋15</t>
  </si>
  <si>
    <t>志愿者＋1</t>
  </si>
  <si>
    <t>健美操队表演＋5，校运会参加＋1，团体二等＋4，宣传片＋1，省比赛参加＋3、第一＋14，省比赛参加3、第4＋8，省比赛参加＋3、第三加10，省比赛参加＋3、第二＋12，省比赛参加＋3、第一＋14，拔河比赛参加＋1、第四＋2，省比赛参加＋3、一等奖＋14</t>
  </si>
  <si>
    <t>志愿者+2</t>
  </si>
  <si>
    <t>3次篮球裁判+6，五四歌会第一名+6，篮球优秀裁判+2，排球优秀裁判+2，3v3篮球优秀裁判+2，羽毛球亚军+5，拔河第四+3，篮球迎新赛季军+4，匹克球二等奖+5，校方阵+1，校运会参与+1，校运会团体第二+4，裁判、文艺+2，会议+1,</t>
  </si>
  <si>
    <t>省结项＋2.5，省立项＋2.5</t>
  </si>
  <si>
    <t>三下乡+5</t>
  </si>
  <si>
    <t>篮球赛参与＋1、第三＋3，校足参加＋1、第二＋4，跳绳比赛参加＋1、第三＋3，拔河比赛参加＋1、第四名＋2，羽毛球裁判＋2，会议＋2</t>
  </si>
  <si>
    <t>省级优秀裁判+4，优秀工作者+2，迎新杯专业组篮球赛裁判+2，雄风杯篮球赛裁判+2，迎新杯普院篮球赛+2，省级篮球比赛参赛+3，第二名+12，迎新篮球赛专业组参赛+1，季军+3，马拉松参赛+1，“8”字跳绳参赛+1，第三名+3，拔河参赛+1，第四名+2，会议分+5</t>
  </si>
  <si>
    <r>
      <rPr>
        <sz val="10"/>
        <color rgb="FF000000"/>
        <rFont val="微软雅黑"/>
        <charset val="134"/>
      </rPr>
      <t>付</t>
    </r>
    <r>
      <rPr>
        <sz val="10"/>
        <color rgb="FF000000"/>
        <rFont val="微软雅黑"/>
        <charset val="134"/>
      </rPr>
      <t xml:space="preserve">   </t>
    </r>
    <r>
      <rPr>
        <sz val="10"/>
        <color rgb="FF000000"/>
        <rFont val="微软雅黑"/>
        <charset val="134"/>
      </rPr>
      <t>亮</t>
    </r>
  </si>
  <si>
    <t>裁判＋4，校运会＋5，五四歌会＋6，团体第二＋4，技术台＋2，匹克球＋1</t>
  </si>
  <si>
    <t>足球裁判×2：2+2,会议+2</t>
  </si>
  <si>
    <t>拔河＋1＋2，4X100＋5，五四歌会＋5＋1，团体第二＋4，裁判＋2，会议＋2</t>
  </si>
  <si>
    <t>志愿者＋2</t>
  </si>
  <si>
    <t>国家比赛参加＋5，第七＋8，校裁判＋10，投稿＋1，省裁判＋4，校篮球赛＋3，校运动会参与＋1，团体＋4，会议＋11，市裁判＋3</t>
  </si>
  <si>
    <t>一级墙报+10</t>
  </si>
  <si>
    <t>62届运动会参赛+1，团体第二+4，趣味跳大绳第二名+4，校级裁判+2，五四歌会参赛+1，第一+5，省网球比赛参赛+3，宣传稿+4，迎新篮球赛参赛+1，季军+3，秋季拔河参赛+1，第二名+4，羽毛球比赛参赛+1，亚军+4，冬季拔河参赛+1，第三名+3，文艺活动+1，荧光夜跑+1会议+12</t>
  </si>
  <si>
    <r>
      <rPr>
        <sz val="10"/>
        <color rgb="FF000000"/>
        <rFont val="微软雅黑"/>
        <charset val="134"/>
      </rPr>
      <t>杨</t>
    </r>
    <r>
      <rPr>
        <sz val="10"/>
        <color rgb="FF000000"/>
        <rFont val="微软雅黑"/>
        <charset val="134"/>
      </rPr>
      <t xml:space="preserve">   </t>
    </r>
    <r>
      <rPr>
        <sz val="10"/>
        <color rgb="FF000000"/>
        <rFont val="微软雅黑"/>
        <charset val="134"/>
      </rPr>
      <t>科</t>
    </r>
  </si>
  <si>
    <t>省部级结项+2.5</t>
  </si>
  <si>
    <t>省篮球第二名+15，院篮球迎新季军+4分，迎新演出+1，会议+2</t>
  </si>
  <si>
    <t>志愿＋5</t>
  </si>
  <si>
    <t>省比赛参与＋3，第一名＋14，省比赛＋3，第一名＋14，健美操队表演＋4，冬季拔河参与＋1，第三名＋3，校运动会参与＋1，趣味拔河第四名＋2，团体第二＋4，会议+8</t>
  </si>
  <si>
    <t>志愿者＋1，文明宿舍＋2，学习委员＋3，</t>
  </si>
  <si>
    <t>匹克球参加＋1、三等＋3，羽毛球参与＋1、亚军＋4、排球裁判＋2，会议＋8</t>
  </si>
  <si>
    <t>优秀助管＋3，志愿＋2，优团＋2</t>
  </si>
  <si>
    <t>院拔河参与＋1，第二名＋4，迎新篮球赛＋1，季军＋3，投稿＋2，篮球“优秀工作者”＋2，会议＋10</t>
  </si>
  <si>
    <t>省结项＋2.5，二级专题＋3</t>
  </si>
  <si>
    <t>三下乡＋5</t>
  </si>
  <si>
    <t>羽毛球参与+1，羽毛球亚军＋4，新闻稿＋2，推文＋4，马拉松＋1，会议＋1</t>
  </si>
  <si>
    <t>专业素质</t>
  </si>
  <si>
    <t>科研素质</t>
  </si>
  <si>
    <t>思想素质</t>
  </si>
  <si>
    <t>文体素质</t>
  </si>
  <si>
    <t>排名</t>
  </si>
  <si>
    <t>不参与评选(未交材料)</t>
  </si>
  <si>
    <t>不参与评选（挂科）</t>
  </si>
  <si>
    <t>不参与评选（文化沙龙未参加够）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</si>
</sst>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_);[Red]\(0.000\)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8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4" fillId="0" borderId="0" xfId="0" applyNumberFormat="1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9" fontId="0" fillId="0" borderId="12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3" fillId="4" borderId="0" xfId="0" applyFont="1" applyFill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179" fontId="0" fillId="2" borderId="3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9" fontId="0" fillId="2" borderId="14" xfId="0" applyNumberForma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0" fillId="2" borderId="15" xfId="0" applyNumberForma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3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"/>
  <sheetViews>
    <sheetView workbookViewId="0">
      <pane ySplit="1" topLeftCell="A23" activePane="bottomLeft" state="frozen"/>
      <selection/>
      <selection pane="bottomLeft" activeCell="I32" sqref="I32"/>
    </sheetView>
  </sheetViews>
  <sheetFormatPr defaultColWidth="8.73148148148148" defaultRowHeight="14.4"/>
  <cols>
    <col min="1" max="1" width="8.73148148148148" style="90"/>
    <col min="2" max="2" width="14.2685185185185" style="90" customWidth="1"/>
    <col min="3" max="6" width="12.3611111111111" style="90" customWidth="1"/>
    <col min="7" max="10" width="12.3611111111111" style="40" customWidth="1"/>
    <col min="12" max="13" width="12.6296296296296" style="42"/>
    <col min="14" max="14" width="8.73148148148148" style="40"/>
    <col min="15" max="15" width="8.73148148148148" style="91"/>
    <col min="16" max="21" width="8.73148148148148" style="40"/>
    <col min="22" max="22" width="8.73148148148148" style="90"/>
    <col min="23" max="23" width="8.73148148148148" style="40"/>
    <col min="24" max="24" width="8.73148148148148" style="90"/>
    <col min="25" max="26" width="8.73148148148148" style="42"/>
    <col min="27" max="27" width="8.36111111111111" style="40" customWidth="1"/>
    <col min="28" max="28" width="10.0740740740741" style="40" customWidth="1"/>
    <col min="29" max="29" width="11.5740740740741" style="42" customWidth="1"/>
  </cols>
  <sheetData>
    <row r="1" s="40" customFormat="1" ht="58" customHeight="1" spans="1:29">
      <c r="A1" s="51" t="s">
        <v>0</v>
      </c>
      <c r="B1" s="51"/>
      <c r="C1" s="51"/>
      <c r="D1" s="31" t="s">
        <v>1</v>
      </c>
      <c r="E1" s="31" t="s">
        <v>2</v>
      </c>
      <c r="F1" s="31" t="s">
        <v>3</v>
      </c>
      <c r="G1" s="31" t="s">
        <v>4</v>
      </c>
      <c r="H1" s="31" t="s">
        <v>5</v>
      </c>
      <c r="I1" s="31" t="s">
        <v>6</v>
      </c>
      <c r="J1" s="31" t="s">
        <v>7</v>
      </c>
      <c r="K1" s="31" t="s">
        <v>8</v>
      </c>
      <c r="L1" s="108" t="s">
        <v>9</v>
      </c>
      <c r="M1" s="109" t="s">
        <v>10</v>
      </c>
      <c r="N1" s="110" t="s">
        <v>11</v>
      </c>
      <c r="O1" s="31" t="s">
        <v>12</v>
      </c>
      <c r="P1" s="11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18</v>
      </c>
      <c r="V1" s="117" t="s">
        <v>18</v>
      </c>
      <c r="W1" s="31" t="s">
        <v>19</v>
      </c>
      <c r="X1" s="117" t="s">
        <v>19</v>
      </c>
      <c r="Y1" s="118" t="s">
        <v>9</v>
      </c>
      <c r="Z1" s="118" t="s">
        <v>20</v>
      </c>
      <c r="AA1" s="2" t="s">
        <v>10</v>
      </c>
      <c r="AB1" s="31" t="s">
        <v>21</v>
      </c>
      <c r="AC1" s="108" t="s">
        <v>22</v>
      </c>
    </row>
    <row r="2" s="40" customFormat="1" spans="1:29">
      <c r="A2" s="4" t="s">
        <v>23</v>
      </c>
      <c r="B2" s="4">
        <v>2406283047</v>
      </c>
      <c r="C2" s="4" t="s">
        <v>24</v>
      </c>
      <c r="D2" s="2">
        <v>96</v>
      </c>
      <c r="E2" s="2">
        <v>99</v>
      </c>
      <c r="F2" s="2">
        <v>92</v>
      </c>
      <c r="G2" s="2">
        <v>92</v>
      </c>
      <c r="H2" s="2">
        <v>85</v>
      </c>
      <c r="I2" s="2">
        <v>90</v>
      </c>
      <c r="J2" s="2">
        <v>90</v>
      </c>
      <c r="K2" s="2">
        <v>89</v>
      </c>
      <c r="L2" s="76">
        <f>AVERAGE(D2:K2)</f>
        <v>91.625</v>
      </c>
      <c r="M2" s="67">
        <v>93</v>
      </c>
      <c r="N2" s="37">
        <f>L2*20/M2</f>
        <v>19.7043010752688</v>
      </c>
      <c r="O2" s="2">
        <v>85</v>
      </c>
      <c r="P2" s="112">
        <v>94</v>
      </c>
      <c r="Q2" s="2">
        <v>90</v>
      </c>
      <c r="R2" s="2">
        <v>83</v>
      </c>
      <c r="S2" s="2">
        <v>86</v>
      </c>
      <c r="T2" s="2">
        <v>87</v>
      </c>
      <c r="U2" s="2">
        <v>95</v>
      </c>
      <c r="V2" s="51">
        <v>92</v>
      </c>
      <c r="W2" s="2">
        <v>94</v>
      </c>
      <c r="X2" s="51">
        <v>95</v>
      </c>
      <c r="Y2" s="37">
        <f>AVERAGE(O2:X2)</f>
        <v>90.1</v>
      </c>
      <c r="Z2" s="3"/>
      <c r="AA2" s="2">
        <v>94</v>
      </c>
      <c r="AB2" s="37">
        <f>Y2*15/AA2</f>
        <v>14.3776595744681</v>
      </c>
      <c r="AC2" s="37">
        <f>N2+AB2</f>
        <v>34.0819606497369</v>
      </c>
    </row>
    <row r="3" s="40" customFormat="1" spans="1:29">
      <c r="A3" s="4" t="s">
        <v>25</v>
      </c>
      <c r="B3" s="4">
        <v>2406283040</v>
      </c>
      <c r="C3" s="4" t="s">
        <v>24</v>
      </c>
      <c r="D3" s="2">
        <v>91</v>
      </c>
      <c r="E3" s="2">
        <v>97</v>
      </c>
      <c r="F3" s="2">
        <v>94</v>
      </c>
      <c r="G3" s="2">
        <v>92</v>
      </c>
      <c r="H3" s="2">
        <v>88</v>
      </c>
      <c r="I3" s="2">
        <v>90</v>
      </c>
      <c r="J3" s="2">
        <v>90</v>
      </c>
      <c r="K3" s="2">
        <v>85</v>
      </c>
      <c r="L3" s="76">
        <v>90.875</v>
      </c>
      <c r="M3" s="67">
        <v>93</v>
      </c>
      <c r="N3" s="37">
        <f t="shared" ref="N3:N29" si="0">L3*20/M3</f>
        <v>19.5430107526882</v>
      </c>
      <c r="O3" s="2">
        <v>90</v>
      </c>
      <c r="P3" s="112">
        <v>95</v>
      </c>
      <c r="Q3" s="2">
        <v>91</v>
      </c>
      <c r="R3" s="2">
        <v>75</v>
      </c>
      <c r="S3" s="2">
        <v>91</v>
      </c>
      <c r="T3" s="2">
        <v>83</v>
      </c>
      <c r="U3" s="2">
        <v>88</v>
      </c>
      <c r="V3" s="51">
        <v>93</v>
      </c>
      <c r="W3" s="2">
        <v>96</v>
      </c>
      <c r="X3" s="51">
        <v>97</v>
      </c>
      <c r="Y3" s="37">
        <v>89.9</v>
      </c>
      <c r="Z3" s="3"/>
      <c r="AA3" s="2">
        <v>94</v>
      </c>
      <c r="AB3" s="37">
        <f t="shared" ref="AB3:AB29" si="1">Y3*15/AA3</f>
        <v>14.3457446808511</v>
      </c>
      <c r="AC3" s="37">
        <f t="shared" ref="AC3:AC29" si="2">N3+AB3</f>
        <v>33.8887554335393</v>
      </c>
    </row>
    <row r="4" s="40" customFormat="1" spans="1:29">
      <c r="A4" s="4" t="s">
        <v>26</v>
      </c>
      <c r="B4" s="4">
        <v>2406283030</v>
      </c>
      <c r="C4" s="4" t="s">
        <v>24</v>
      </c>
      <c r="D4" s="92">
        <v>96</v>
      </c>
      <c r="E4" s="92">
        <v>99</v>
      </c>
      <c r="F4" s="92">
        <v>92</v>
      </c>
      <c r="G4" s="92">
        <v>91</v>
      </c>
      <c r="H4" s="92">
        <v>85</v>
      </c>
      <c r="I4" s="92">
        <v>90</v>
      </c>
      <c r="J4" s="92">
        <v>88</v>
      </c>
      <c r="K4" s="92">
        <v>79</v>
      </c>
      <c r="L4" s="76">
        <v>90</v>
      </c>
      <c r="M4" s="67">
        <v>93</v>
      </c>
      <c r="N4" s="37">
        <f t="shared" si="0"/>
        <v>19.3548387096774</v>
      </c>
      <c r="O4" s="2">
        <v>83</v>
      </c>
      <c r="P4" s="112">
        <v>96</v>
      </c>
      <c r="Q4" s="2">
        <v>89</v>
      </c>
      <c r="R4" s="2">
        <v>75</v>
      </c>
      <c r="S4" s="2">
        <v>87</v>
      </c>
      <c r="T4" s="2">
        <v>84</v>
      </c>
      <c r="U4" s="2">
        <v>95</v>
      </c>
      <c r="V4" s="51">
        <v>95</v>
      </c>
      <c r="W4" s="2">
        <v>95</v>
      </c>
      <c r="X4" s="51">
        <v>99</v>
      </c>
      <c r="Y4" s="37">
        <v>89.8</v>
      </c>
      <c r="Z4" s="3"/>
      <c r="AA4" s="2">
        <v>94</v>
      </c>
      <c r="AB4" s="37">
        <f t="shared" si="1"/>
        <v>14.3297872340426</v>
      </c>
      <c r="AC4" s="37">
        <f t="shared" si="2"/>
        <v>33.68462594372</v>
      </c>
    </row>
    <row r="5" s="40" customFormat="1" spans="1:29">
      <c r="A5" s="4" t="s">
        <v>27</v>
      </c>
      <c r="B5" s="4">
        <v>2406283041</v>
      </c>
      <c r="C5" s="4" t="s">
        <v>24</v>
      </c>
      <c r="D5" s="92">
        <v>87</v>
      </c>
      <c r="E5" s="92">
        <v>94</v>
      </c>
      <c r="F5" s="92">
        <v>85</v>
      </c>
      <c r="G5" s="92">
        <v>94</v>
      </c>
      <c r="H5" s="92">
        <v>89</v>
      </c>
      <c r="I5" s="92">
        <v>92</v>
      </c>
      <c r="J5" s="92">
        <v>92</v>
      </c>
      <c r="K5" s="92">
        <v>84</v>
      </c>
      <c r="L5" s="76">
        <v>91</v>
      </c>
      <c r="M5" s="67">
        <v>93</v>
      </c>
      <c r="N5" s="37">
        <f t="shared" si="0"/>
        <v>19.5698924731183</v>
      </c>
      <c r="O5" s="2">
        <v>88</v>
      </c>
      <c r="P5" s="112">
        <v>94</v>
      </c>
      <c r="Q5" s="2">
        <v>92</v>
      </c>
      <c r="R5" s="2">
        <v>75</v>
      </c>
      <c r="S5" s="2">
        <v>87</v>
      </c>
      <c r="T5" s="2">
        <v>83</v>
      </c>
      <c r="U5" s="2">
        <v>91</v>
      </c>
      <c r="V5" s="51">
        <v>94</v>
      </c>
      <c r="W5" s="2">
        <v>90</v>
      </c>
      <c r="X5" s="51">
        <v>97</v>
      </c>
      <c r="Y5" s="37">
        <v>90.8</v>
      </c>
      <c r="Z5" s="3"/>
      <c r="AA5" s="2">
        <v>94</v>
      </c>
      <c r="AB5" s="37">
        <f t="shared" si="1"/>
        <v>14.4893617021277</v>
      </c>
      <c r="AC5" s="37">
        <f t="shared" si="2"/>
        <v>34.059254175246</v>
      </c>
    </row>
    <row r="6" s="40" customFormat="1" spans="1:29">
      <c r="A6" s="4" t="s">
        <v>28</v>
      </c>
      <c r="B6" s="4">
        <v>2406283046</v>
      </c>
      <c r="C6" s="4" t="s">
        <v>24</v>
      </c>
      <c r="D6" s="92">
        <v>89</v>
      </c>
      <c r="E6" s="92">
        <v>89</v>
      </c>
      <c r="F6" s="92">
        <v>88</v>
      </c>
      <c r="G6" s="92">
        <v>92</v>
      </c>
      <c r="H6" s="92">
        <v>86</v>
      </c>
      <c r="I6" s="92">
        <v>90</v>
      </c>
      <c r="J6" s="92">
        <v>86</v>
      </c>
      <c r="K6" s="92">
        <v>89</v>
      </c>
      <c r="L6" s="76">
        <v>88.625</v>
      </c>
      <c r="M6" s="67">
        <v>93</v>
      </c>
      <c r="N6" s="37">
        <f t="shared" si="0"/>
        <v>19.0591397849462</v>
      </c>
      <c r="O6" s="2">
        <v>83</v>
      </c>
      <c r="P6" s="112">
        <v>95</v>
      </c>
      <c r="Q6" s="2">
        <v>93</v>
      </c>
      <c r="R6" s="2">
        <v>88</v>
      </c>
      <c r="S6" s="2">
        <v>88</v>
      </c>
      <c r="T6" s="2">
        <v>86</v>
      </c>
      <c r="U6" s="2">
        <v>93</v>
      </c>
      <c r="V6" s="51">
        <v>93</v>
      </c>
      <c r="W6" s="2">
        <v>95</v>
      </c>
      <c r="X6" s="51">
        <v>95</v>
      </c>
      <c r="Y6" s="37">
        <v>90.9</v>
      </c>
      <c r="Z6" s="3"/>
      <c r="AA6" s="2">
        <v>94</v>
      </c>
      <c r="AB6" s="37">
        <f t="shared" si="1"/>
        <v>14.5053191489362</v>
      </c>
      <c r="AC6" s="37">
        <f t="shared" si="2"/>
        <v>33.5644589338824</v>
      </c>
    </row>
    <row r="7" s="40" customFormat="1" spans="1:29">
      <c r="A7" s="4" t="s">
        <v>29</v>
      </c>
      <c r="B7" s="4">
        <v>2406283049</v>
      </c>
      <c r="C7" s="4" t="s">
        <v>24</v>
      </c>
      <c r="D7" s="92">
        <v>99</v>
      </c>
      <c r="E7" s="92">
        <v>99</v>
      </c>
      <c r="F7" s="92">
        <v>92</v>
      </c>
      <c r="G7" s="92">
        <v>89</v>
      </c>
      <c r="H7" s="92">
        <v>87</v>
      </c>
      <c r="I7" s="92">
        <v>94</v>
      </c>
      <c r="J7" s="92">
        <v>86</v>
      </c>
      <c r="K7" s="92">
        <v>86</v>
      </c>
      <c r="L7" s="76">
        <v>91.5</v>
      </c>
      <c r="M7" s="67">
        <v>93</v>
      </c>
      <c r="N7" s="37">
        <f t="shared" si="0"/>
        <v>19.6774193548387</v>
      </c>
      <c r="O7" s="2">
        <v>96</v>
      </c>
      <c r="P7" s="112">
        <v>95</v>
      </c>
      <c r="Q7" s="2">
        <v>94</v>
      </c>
      <c r="R7" s="2">
        <v>78</v>
      </c>
      <c r="S7" s="2">
        <v>91</v>
      </c>
      <c r="T7" s="2">
        <v>83</v>
      </c>
      <c r="U7" s="2">
        <v>95</v>
      </c>
      <c r="V7" s="51">
        <v>98</v>
      </c>
      <c r="W7" s="2">
        <v>89</v>
      </c>
      <c r="X7" s="51">
        <v>94</v>
      </c>
      <c r="Y7" s="37">
        <v>91.3</v>
      </c>
      <c r="Z7" s="3"/>
      <c r="AA7" s="2">
        <v>94</v>
      </c>
      <c r="AB7" s="37">
        <f t="shared" si="1"/>
        <v>14.5691489361702</v>
      </c>
      <c r="AC7" s="37">
        <f t="shared" si="2"/>
        <v>34.2465682910089</v>
      </c>
    </row>
    <row r="8" s="40" customFormat="1" spans="1:29">
      <c r="A8" s="4" t="s">
        <v>30</v>
      </c>
      <c r="B8" s="4">
        <v>2406283039</v>
      </c>
      <c r="C8" s="4" t="s">
        <v>24</v>
      </c>
      <c r="D8" s="92">
        <v>99</v>
      </c>
      <c r="E8" s="92">
        <v>99</v>
      </c>
      <c r="F8" s="92">
        <v>92</v>
      </c>
      <c r="G8" s="92">
        <v>91</v>
      </c>
      <c r="H8" s="92">
        <v>84</v>
      </c>
      <c r="I8" s="92">
        <v>88</v>
      </c>
      <c r="J8" s="92">
        <v>91</v>
      </c>
      <c r="K8" s="92">
        <v>82</v>
      </c>
      <c r="L8" s="76">
        <v>90.75</v>
      </c>
      <c r="M8" s="67">
        <v>93</v>
      </c>
      <c r="N8" s="37">
        <f t="shared" si="0"/>
        <v>19.5161290322581</v>
      </c>
      <c r="O8" s="2">
        <v>87</v>
      </c>
      <c r="P8" s="112">
        <v>95</v>
      </c>
      <c r="Q8" s="2">
        <v>95</v>
      </c>
      <c r="R8" s="2">
        <v>75</v>
      </c>
      <c r="S8" s="2">
        <v>89</v>
      </c>
      <c r="T8" s="2">
        <v>90</v>
      </c>
      <c r="U8" s="2">
        <v>95</v>
      </c>
      <c r="V8" s="51">
        <v>94</v>
      </c>
      <c r="W8" s="2">
        <v>98</v>
      </c>
      <c r="X8" s="51">
        <v>97</v>
      </c>
      <c r="Y8" s="37">
        <v>91.5</v>
      </c>
      <c r="Z8" s="3"/>
      <c r="AA8" s="2">
        <v>94</v>
      </c>
      <c r="AB8" s="37">
        <f t="shared" si="1"/>
        <v>14.6010638297872</v>
      </c>
      <c r="AC8" s="37">
        <f t="shared" si="2"/>
        <v>34.1171928620453</v>
      </c>
    </row>
    <row r="9" s="40" customFormat="1" spans="1:29">
      <c r="A9" s="4" t="s">
        <v>31</v>
      </c>
      <c r="B9" s="4">
        <v>2406283036</v>
      </c>
      <c r="C9" s="4" t="s">
        <v>24</v>
      </c>
      <c r="D9" s="92">
        <v>89</v>
      </c>
      <c r="E9" s="92">
        <v>90</v>
      </c>
      <c r="F9" s="92">
        <v>83</v>
      </c>
      <c r="G9" s="92">
        <v>94</v>
      </c>
      <c r="H9" s="92">
        <v>84</v>
      </c>
      <c r="I9" s="92">
        <v>92</v>
      </c>
      <c r="J9" s="92">
        <v>91</v>
      </c>
      <c r="K9" s="92">
        <v>89</v>
      </c>
      <c r="L9" s="76">
        <v>89</v>
      </c>
      <c r="M9" s="67">
        <v>93</v>
      </c>
      <c r="N9" s="37">
        <f t="shared" si="0"/>
        <v>19.1397849462366</v>
      </c>
      <c r="O9" s="2">
        <v>91</v>
      </c>
      <c r="P9" s="112">
        <v>96</v>
      </c>
      <c r="Q9" s="2">
        <v>92</v>
      </c>
      <c r="R9" s="2">
        <v>90</v>
      </c>
      <c r="S9" s="2">
        <v>90</v>
      </c>
      <c r="T9" s="2">
        <v>89</v>
      </c>
      <c r="U9" s="2">
        <v>99</v>
      </c>
      <c r="V9" s="51">
        <v>98</v>
      </c>
      <c r="W9" s="2">
        <v>90</v>
      </c>
      <c r="X9" s="51">
        <v>90</v>
      </c>
      <c r="Y9" s="37">
        <v>92.5</v>
      </c>
      <c r="Z9" s="3"/>
      <c r="AA9" s="2">
        <v>94</v>
      </c>
      <c r="AB9" s="37">
        <f t="shared" si="1"/>
        <v>14.7606382978723</v>
      </c>
      <c r="AC9" s="37">
        <f t="shared" si="2"/>
        <v>33.9004232441089</v>
      </c>
    </row>
    <row r="10" s="40" customFormat="1" ht="16.5" customHeight="1" spans="1:29">
      <c r="A10" s="4" t="s">
        <v>32</v>
      </c>
      <c r="B10" s="4">
        <v>2406283028</v>
      </c>
      <c r="C10" s="4" t="s">
        <v>24</v>
      </c>
      <c r="D10" s="92">
        <v>95</v>
      </c>
      <c r="E10" s="92">
        <v>97</v>
      </c>
      <c r="F10" s="92">
        <v>89</v>
      </c>
      <c r="G10" s="92">
        <v>89</v>
      </c>
      <c r="H10" s="92">
        <v>86</v>
      </c>
      <c r="I10" s="92">
        <v>86</v>
      </c>
      <c r="J10" s="92">
        <v>94</v>
      </c>
      <c r="K10" s="92">
        <v>88</v>
      </c>
      <c r="L10" s="76">
        <v>90.5</v>
      </c>
      <c r="M10" s="67">
        <v>93</v>
      </c>
      <c r="N10" s="37">
        <f t="shared" si="0"/>
        <v>19.4623655913978</v>
      </c>
      <c r="O10" s="2">
        <v>90</v>
      </c>
      <c r="P10" s="112">
        <v>94</v>
      </c>
      <c r="Q10" s="2">
        <v>88</v>
      </c>
      <c r="R10" s="2">
        <v>78</v>
      </c>
      <c r="S10" s="2">
        <v>88</v>
      </c>
      <c r="T10" s="2">
        <v>87</v>
      </c>
      <c r="U10" s="2">
        <v>95</v>
      </c>
      <c r="V10" s="51">
        <v>94</v>
      </c>
      <c r="W10" s="2">
        <v>95</v>
      </c>
      <c r="X10" s="51">
        <v>95</v>
      </c>
      <c r="Y10" s="37">
        <v>90.4</v>
      </c>
      <c r="Z10" s="3"/>
      <c r="AA10" s="2">
        <v>94</v>
      </c>
      <c r="AB10" s="37">
        <f t="shared" si="1"/>
        <v>14.4255319148936</v>
      </c>
      <c r="AC10" s="37">
        <f t="shared" si="2"/>
        <v>33.8878975062915</v>
      </c>
    </row>
    <row r="11" s="40" customFormat="1" spans="1:29">
      <c r="A11" s="4" t="s">
        <v>33</v>
      </c>
      <c r="B11" s="4">
        <v>2406283045</v>
      </c>
      <c r="C11" s="4" t="s">
        <v>24</v>
      </c>
      <c r="D11" s="92">
        <v>90</v>
      </c>
      <c r="E11" s="92">
        <v>91</v>
      </c>
      <c r="F11" s="92">
        <v>92</v>
      </c>
      <c r="G11" s="92">
        <v>92</v>
      </c>
      <c r="H11" s="92">
        <v>87</v>
      </c>
      <c r="I11" s="92">
        <v>90</v>
      </c>
      <c r="J11" s="92">
        <v>89</v>
      </c>
      <c r="K11" s="92">
        <v>89</v>
      </c>
      <c r="L11" s="76">
        <v>90</v>
      </c>
      <c r="M11" s="67">
        <v>93</v>
      </c>
      <c r="N11" s="37">
        <f t="shared" si="0"/>
        <v>19.3548387096774</v>
      </c>
      <c r="O11" s="2">
        <v>89</v>
      </c>
      <c r="P11" s="112">
        <v>95</v>
      </c>
      <c r="Q11" s="2">
        <v>90</v>
      </c>
      <c r="R11" s="2">
        <v>90</v>
      </c>
      <c r="S11" s="2">
        <v>91</v>
      </c>
      <c r="T11" s="2">
        <v>90</v>
      </c>
      <c r="U11" s="2">
        <v>96</v>
      </c>
      <c r="V11" s="51">
        <v>95</v>
      </c>
      <c r="W11" s="2">
        <v>95</v>
      </c>
      <c r="X11" s="51">
        <v>95</v>
      </c>
      <c r="Y11" s="37">
        <v>92.6</v>
      </c>
      <c r="Z11" s="3"/>
      <c r="AA11" s="2">
        <v>94</v>
      </c>
      <c r="AB11" s="37">
        <f t="shared" si="1"/>
        <v>14.7765957446809</v>
      </c>
      <c r="AC11" s="37">
        <f t="shared" si="2"/>
        <v>34.1314344543583</v>
      </c>
    </row>
    <row r="12" s="40" customFormat="1" spans="1:29">
      <c r="A12" s="4" t="s">
        <v>34</v>
      </c>
      <c r="B12" s="4">
        <v>2406283048</v>
      </c>
      <c r="C12" s="4" t="s">
        <v>24</v>
      </c>
      <c r="D12" s="92">
        <v>93</v>
      </c>
      <c r="E12" s="92">
        <v>91</v>
      </c>
      <c r="F12" s="92">
        <v>90</v>
      </c>
      <c r="G12" s="92">
        <v>90</v>
      </c>
      <c r="H12" s="92">
        <v>85</v>
      </c>
      <c r="I12" s="92">
        <v>90</v>
      </c>
      <c r="J12" s="92">
        <v>82</v>
      </c>
      <c r="K12" s="92">
        <v>88</v>
      </c>
      <c r="L12" s="76">
        <v>88.625</v>
      </c>
      <c r="M12" s="67">
        <v>93</v>
      </c>
      <c r="N12" s="37">
        <f t="shared" si="0"/>
        <v>19.0591397849462</v>
      </c>
      <c r="O12" s="2">
        <v>85</v>
      </c>
      <c r="P12" s="112">
        <v>95</v>
      </c>
      <c r="Q12" s="2">
        <v>90</v>
      </c>
      <c r="R12" s="2">
        <v>78</v>
      </c>
      <c r="S12" s="2">
        <v>86</v>
      </c>
      <c r="T12" s="2">
        <v>87</v>
      </c>
      <c r="U12" s="2">
        <v>95</v>
      </c>
      <c r="V12" s="51">
        <v>96</v>
      </c>
      <c r="W12" s="2">
        <v>85</v>
      </c>
      <c r="X12" s="51">
        <v>95</v>
      </c>
      <c r="Y12" s="37">
        <v>89.2</v>
      </c>
      <c r="Z12" s="3"/>
      <c r="AA12" s="2">
        <v>94</v>
      </c>
      <c r="AB12" s="37">
        <f t="shared" si="1"/>
        <v>14.2340425531915</v>
      </c>
      <c r="AC12" s="37">
        <f t="shared" si="2"/>
        <v>33.2931823381377</v>
      </c>
    </row>
    <row r="13" s="40" customFormat="1" spans="1:29">
      <c r="A13" s="4" t="s">
        <v>35</v>
      </c>
      <c r="B13" s="4">
        <v>2406283024</v>
      </c>
      <c r="C13" s="4" t="s">
        <v>24</v>
      </c>
      <c r="D13" s="92">
        <v>89</v>
      </c>
      <c r="E13" s="92">
        <v>97</v>
      </c>
      <c r="F13" s="92">
        <v>85</v>
      </c>
      <c r="G13" s="92">
        <v>94</v>
      </c>
      <c r="H13" s="92">
        <v>89</v>
      </c>
      <c r="I13" s="92">
        <v>91</v>
      </c>
      <c r="J13" s="92">
        <v>91</v>
      </c>
      <c r="K13" s="92">
        <v>82</v>
      </c>
      <c r="L13" s="76">
        <v>89.75</v>
      </c>
      <c r="M13" s="67">
        <v>93</v>
      </c>
      <c r="N13" s="37">
        <f t="shared" si="0"/>
        <v>19.3010752688172</v>
      </c>
      <c r="O13" s="2">
        <v>88</v>
      </c>
      <c r="P13" s="112">
        <v>85</v>
      </c>
      <c r="Q13" s="2">
        <v>84</v>
      </c>
      <c r="R13" s="2">
        <v>90</v>
      </c>
      <c r="S13" s="2">
        <v>91</v>
      </c>
      <c r="T13" s="2">
        <v>85</v>
      </c>
      <c r="U13" s="2">
        <v>94</v>
      </c>
      <c r="V13" s="51">
        <v>94</v>
      </c>
      <c r="W13" s="2">
        <v>95</v>
      </c>
      <c r="X13" s="51">
        <v>95</v>
      </c>
      <c r="Y13" s="37">
        <v>90.1</v>
      </c>
      <c r="Z13" s="3"/>
      <c r="AA13" s="2">
        <v>94</v>
      </c>
      <c r="AB13" s="37">
        <f t="shared" si="1"/>
        <v>14.3776595744681</v>
      </c>
      <c r="AC13" s="37">
        <f t="shared" si="2"/>
        <v>33.6787348432853</v>
      </c>
    </row>
    <row r="14" s="40" customFormat="1" spans="1:29">
      <c r="A14" s="4" t="s">
        <v>36</v>
      </c>
      <c r="B14" s="4">
        <v>2406283023</v>
      </c>
      <c r="C14" s="4" t="s">
        <v>24</v>
      </c>
      <c r="D14" s="92">
        <v>93</v>
      </c>
      <c r="E14" s="92">
        <v>84</v>
      </c>
      <c r="F14" s="92">
        <v>85</v>
      </c>
      <c r="G14" s="92">
        <v>89</v>
      </c>
      <c r="H14" s="92">
        <v>87</v>
      </c>
      <c r="I14" s="92">
        <v>91</v>
      </c>
      <c r="J14" s="92">
        <v>89</v>
      </c>
      <c r="K14" s="92">
        <v>76</v>
      </c>
      <c r="L14" s="76">
        <v>86.75</v>
      </c>
      <c r="M14" s="67">
        <v>93</v>
      </c>
      <c r="N14" s="37">
        <f t="shared" si="0"/>
        <v>18.6559139784946</v>
      </c>
      <c r="O14" s="2">
        <v>89</v>
      </c>
      <c r="P14" s="112">
        <v>96</v>
      </c>
      <c r="Q14" s="2">
        <v>93</v>
      </c>
      <c r="R14" s="2">
        <v>95</v>
      </c>
      <c r="S14" s="2">
        <v>90</v>
      </c>
      <c r="T14" s="2">
        <v>87</v>
      </c>
      <c r="U14" s="2">
        <v>88</v>
      </c>
      <c r="V14" s="51">
        <v>91</v>
      </c>
      <c r="W14" s="2">
        <v>85</v>
      </c>
      <c r="X14" s="51">
        <v>90</v>
      </c>
      <c r="Y14" s="37">
        <v>90.4</v>
      </c>
      <c r="Z14" s="3"/>
      <c r="AA14" s="2">
        <v>94</v>
      </c>
      <c r="AB14" s="37">
        <f t="shared" si="1"/>
        <v>14.4255319148936</v>
      </c>
      <c r="AC14" s="37">
        <f t="shared" si="2"/>
        <v>33.0814458933882</v>
      </c>
    </row>
    <row r="15" s="40" customFormat="1" spans="1:29">
      <c r="A15" s="4" t="s">
        <v>37</v>
      </c>
      <c r="B15" s="4">
        <v>2406283035</v>
      </c>
      <c r="C15" s="4" t="s">
        <v>24</v>
      </c>
      <c r="D15" s="92">
        <v>98</v>
      </c>
      <c r="E15" s="92">
        <v>99</v>
      </c>
      <c r="F15" s="92">
        <v>92</v>
      </c>
      <c r="G15" s="92">
        <v>89</v>
      </c>
      <c r="H15" s="92">
        <v>88</v>
      </c>
      <c r="I15" s="92">
        <v>91</v>
      </c>
      <c r="J15" s="92">
        <v>90</v>
      </c>
      <c r="K15" s="92">
        <v>77</v>
      </c>
      <c r="L15" s="76">
        <v>90.5</v>
      </c>
      <c r="M15" s="67">
        <v>93</v>
      </c>
      <c r="N15" s="37">
        <f t="shared" si="0"/>
        <v>19.4623655913978</v>
      </c>
      <c r="O15" s="2">
        <v>85</v>
      </c>
      <c r="P15" s="112">
        <v>95</v>
      </c>
      <c r="Q15" s="2">
        <v>91</v>
      </c>
      <c r="R15" s="2">
        <v>75</v>
      </c>
      <c r="S15" s="2">
        <v>87</v>
      </c>
      <c r="T15" s="2">
        <v>84</v>
      </c>
      <c r="U15" s="2">
        <v>94</v>
      </c>
      <c r="V15" s="51">
        <v>94</v>
      </c>
      <c r="W15" s="2">
        <v>95</v>
      </c>
      <c r="X15" s="51">
        <v>95</v>
      </c>
      <c r="Y15" s="37">
        <v>89.5</v>
      </c>
      <c r="Z15" s="3"/>
      <c r="AA15" s="2">
        <v>94</v>
      </c>
      <c r="AB15" s="37">
        <f t="shared" si="1"/>
        <v>14.281914893617</v>
      </c>
      <c r="AC15" s="37">
        <f t="shared" si="2"/>
        <v>33.7442804850148</v>
      </c>
    </row>
    <row r="16" s="40" customFormat="1" spans="1:29">
      <c r="A16" s="4" t="s">
        <v>38</v>
      </c>
      <c r="B16" s="4">
        <v>2406283031</v>
      </c>
      <c r="C16" s="4" t="s">
        <v>24</v>
      </c>
      <c r="D16" s="92">
        <v>98</v>
      </c>
      <c r="E16" s="92">
        <v>99</v>
      </c>
      <c r="F16" s="92">
        <v>88</v>
      </c>
      <c r="G16" s="92">
        <v>88</v>
      </c>
      <c r="H16" s="92">
        <v>93</v>
      </c>
      <c r="I16" s="92">
        <v>90</v>
      </c>
      <c r="J16" s="92">
        <v>91</v>
      </c>
      <c r="K16" s="92">
        <v>83</v>
      </c>
      <c r="L16" s="76">
        <v>91.25</v>
      </c>
      <c r="M16" s="67">
        <v>93</v>
      </c>
      <c r="N16" s="37">
        <f t="shared" si="0"/>
        <v>19.6236559139785</v>
      </c>
      <c r="O16" s="2">
        <v>83</v>
      </c>
      <c r="P16" s="112">
        <v>95</v>
      </c>
      <c r="Q16" s="2">
        <v>93</v>
      </c>
      <c r="R16" s="2">
        <v>75</v>
      </c>
      <c r="S16" s="2">
        <v>93</v>
      </c>
      <c r="T16" s="2">
        <v>87</v>
      </c>
      <c r="U16" s="2">
        <v>92</v>
      </c>
      <c r="V16" s="51">
        <v>94</v>
      </c>
      <c r="W16" s="2">
        <v>85</v>
      </c>
      <c r="X16" s="51">
        <v>95</v>
      </c>
      <c r="Y16" s="37">
        <v>89.2</v>
      </c>
      <c r="Z16" s="3"/>
      <c r="AA16" s="2">
        <v>94</v>
      </c>
      <c r="AB16" s="37">
        <f t="shared" si="1"/>
        <v>14.2340425531915</v>
      </c>
      <c r="AC16" s="37">
        <f t="shared" si="2"/>
        <v>33.85769846717</v>
      </c>
    </row>
    <row r="17" s="40" customFormat="1" spans="1:29">
      <c r="A17" s="4" t="s">
        <v>39</v>
      </c>
      <c r="B17" s="4">
        <v>2406283043</v>
      </c>
      <c r="C17" s="4" t="s">
        <v>24</v>
      </c>
      <c r="D17" s="92">
        <v>96</v>
      </c>
      <c r="E17" s="92">
        <v>93</v>
      </c>
      <c r="F17" s="92">
        <v>91</v>
      </c>
      <c r="G17" s="92">
        <v>95</v>
      </c>
      <c r="H17" s="92">
        <v>88</v>
      </c>
      <c r="I17" s="92">
        <v>89</v>
      </c>
      <c r="J17" s="92">
        <v>94</v>
      </c>
      <c r="K17" s="92">
        <v>79</v>
      </c>
      <c r="L17" s="76">
        <v>90.625</v>
      </c>
      <c r="M17" s="67">
        <v>93</v>
      </c>
      <c r="N17" s="37">
        <f t="shared" si="0"/>
        <v>19.489247311828</v>
      </c>
      <c r="O17" s="2">
        <v>87</v>
      </c>
      <c r="P17" s="112">
        <v>96</v>
      </c>
      <c r="Q17" s="2">
        <v>96</v>
      </c>
      <c r="R17" s="2">
        <v>88</v>
      </c>
      <c r="S17" s="2">
        <v>89</v>
      </c>
      <c r="T17" s="2">
        <v>84</v>
      </c>
      <c r="U17" s="2">
        <v>86</v>
      </c>
      <c r="V17" s="51">
        <v>88</v>
      </c>
      <c r="W17" s="2">
        <v>95</v>
      </c>
      <c r="X17" s="51">
        <v>95</v>
      </c>
      <c r="Y17" s="37">
        <v>90.4</v>
      </c>
      <c r="Z17" s="3"/>
      <c r="AA17" s="2">
        <v>94</v>
      </c>
      <c r="AB17" s="37">
        <f t="shared" si="1"/>
        <v>14.4255319148936</v>
      </c>
      <c r="AC17" s="37">
        <f t="shared" si="2"/>
        <v>33.9147792267216</v>
      </c>
    </row>
    <row r="18" s="40" customFormat="1" spans="1:29">
      <c r="A18" s="4" t="s">
        <v>40</v>
      </c>
      <c r="B18" s="4">
        <v>2406283029</v>
      </c>
      <c r="C18" s="4" t="s">
        <v>24</v>
      </c>
      <c r="D18" s="92">
        <v>93</v>
      </c>
      <c r="E18" s="92">
        <v>99</v>
      </c>
      <c r="F18" s="92">
        <v>97</v>
      </c>
      <c r="G18" s="92">
        <v>91</v>
      </c>
      <c r="H18" s="92">
        <v>86</v>
      </c>
      <c r="I18" s="92">
        <v>92</v>
      </c>
      <c r="J18" s="92">
        <v>90</v>
      </c>
      <c r="K18" s="92">
        <v>90</v>
      </c>
      <c r="L18" s="76">
        <v>92.25</v>
      </c>
      <c r="M18" s="67">
        <v>93</v>
      </c>
      <c r="N18" s="37">
        <f t="shared" si="0"/>
        <v>19.8387096774194</v>
      </c>
      <c r="O18" s="2">
        <v>91</v>
      </c>
      <c r="P18" s="112">
        <v>94</v>
      </c>
      <c r="Q18" s="2">
        <v>94</v>
      </c>
      <c r="R18" s="2">
        <v>90</v>
      </c>
      <c r="S18" s="2">
        <v>90</v>
      </c>
      <c r="T18" s="2">
        <v>88</v>
      </c>
      <c r="U18" s="2">
        <v>93</v>
      </c>
      <c r="V18" s="51">
        <v>91</v>
      </c>
      <c r="W18" s="2">
        <v>95</v>
      </c>
      <c r="X18" s="51">
        <v>95</v>
      </c>
      <c r="Y18" s="37">
        <v>92.1</v>
      </c>
      <c r="Z18" s="3"/>
      <c r="AA18" s="2">
        <v>94</v>
      </c>
      <c r="AB18" s="37">
        <f t="shared" si="1"/>
        <v>14.6968085106383</v>
      </c>
      <c r="AC18" s="37">
        <f t="shared" si="2"/>
        <v>34.5355181880577</v>
      </c>
    </row>
    <row r="19" s="40" customFormat="1" spans="1:29">
      <c r="A19" s="4" t="s">
        <v>41</v>
      </c>
      <c r="B19" s="4">
        <v>2406283022</v>
      </c>
      <c r="C19" s="4" t="s">
        <v>24</v>
      </c>
      <c r="D19" s="92">
        <v>90</v>
      </c>
      <c r="E19" s="92">
        <v>99</v>
      </c>
      <c r="F19" s="92">
        <v>88</v>
      </c>
      <c r="G19" s="92">
        <v>95</v>
      </c>
      <c r="H19" s="92">
        <v>89</v>
      </c>
      <c r="I19" s="92">
        <v>89</v>
      </c>
      <c r="J19" s="92">
        <v>90</v>
      </c>
      <c r="K19" s="92">
        <v>75</v>
      </c>
      <c r="L19" s="76">
        <v>89.375</v>
      </c>
      <c r="M19" s="67">
        <v>93</v>
      </c>
      <c r="N19" s="37">
        <f t="shared" si="0"/>
        <v>19.2204301075269</v>
      </c>
      <c r="O19" s="2">
        <v>77</v>
      </c>
      <c r="P19" s="112">
        <v>85</v>
      </c>
      <c r="Q19" s="2">
        <v>91</v>
      </c>
      <c r="R19" s="2">
        <v>80</v>
      </c>
      <c r="S19" s="2">
        <v>88</v>
      </c>
      <c r="T19" s="2">
        <v>88</v>
      </c>
      <c r="U19" s="2">
        <v>93</v>
      </c>
      <c r="V19" s="51">
        <v>88</v>
      </c>
      <c r="W19" s="2">
        <v>85</v>
      </c>
      <c r="X19" s="51">
        <v>90</v>
      </c>
      <c r="Y19" s="37">
        <v>86.5</v>
      </c>
      <c r="Z19" s="3"/>
      <c r="AA19" s="2">
        <v>94</v>
      </c>
      <c r="AB19" s="37">
        <f t="shared" si="1"/>
        <v>13.8031914893617</v>
      </c>
      <c r="AC19" s="37">
        <f t="shared" si="2"/>
        <v>33.0236215968886</v>
      </c>
    </row>
    <row r="20" s="40" customFormat="1" spans="1:29">
      <c r="A20" s="4" t="s">
        <v>42</v>
      </c>
      <c r="B20" s="4">
        <v>2406283025</v>
      </c>
      <c r="C20" s="4" t="s">
        <v>24</v>
      </c>
      <c r="D20" s="92">
        <v>92</v>
      </c>
      <c r="E20" s="92">
        <v>99</v>
      </c>
      <c r="F20" s="92">
        <v>89</v>
      </c>
      <c r="G20" s="92">
        <v>90</v>
      </c>
      <c r="H20" s="92">
        <v>86</v>
      </c>
      <c r="I20" s="92">
        <v>98</v>
      </c>
      <c r="J20" s="92">
        <v>82</v>
      </c>
      <c r="K20" s="92">
        <v>82</v>
      </c>
      <c r="L20" s="76">
        <v>89.75</v>
      </c>
      <c r="M20" s="67">
        <v>93</v>
      </c>
      <c r="N20" s="37">
        <f t="shared" si="0"/>
        <v>19.3010752688172</v>
      </c>
      <c r="O20" s="2">
        <v>84</v>
      </c>
      <c r="P20" s="112">
        <v>96</v>
      </c>
      <c r="Q20" s="2">
        <v>85</v>
      </c>
      <c r="R20" s="2">
        <v>75</v>
      </c>
      <c r="S20" s="2"/>
      <c r="T20" s="2">
        <v>84</v>
      </c>
      <c r="U20" s="2">
        <v>98</v>
      </c>
      <c r="V20" s="51">
        <v>96</v>
      </c>
      <c r="W20" s="2">
        <v>97</v>
      </c>
      <c r="X20" s="51">
        <v>96</v>
      </c>
      <c r="Y20" s="37">
        <v>90.11</v>
      </c>
      <c r="Z20" s="3">
        <v>5</v>
      </c>
      <c r="AA20" s="2">
        <v>94</v>
      </c>
      <c r="AB20" s="37">
        <f t="shared" si="1"/>
        <v>14.3792553191489</v>
      </c>
      <c r="AC20" s="37">
        <v>38.68</v>
      </c>
    </row>
    <row r="21" s="40" customFormat="1" spans="1:29">
      <c r="A21" s="4" t="s">
        <v>43</v>
      </c>
      <c r="B21" s="4">
        <v>2406283038</v>
      </c>
      <c r="C21" s="4" t="s">
        <v>24</v>
      </c>
      <c r="D21" s="92">
        <v>98</v>
      </c>
      <c r="E21" s="92">
        <v>99</v>
      </c>
      <c r="F21" s="92">
        <v>92</v>
      </c>
      <c r="G21" s="92">
        <v>95</v>
      </c>
      <c r="H21" s="92">
        <v>89</v>
      </c>
      <c r="I21" s="92">
        <v>91</v>
      </c>
      <c r="J21" s="92">
        <v>88</v>
      </c>
      <c r="K21" s="92">
        <v>88</v>
      </c>
      <c r="L21" s="76">
        <v>92.5</v>
      </c>
      <c r="M21" s="67">
        <v>93</v>
      </c>
      <c r="N21" s="37">
        <f t="shared" si="0"/>
        <v>19.8924731182796</v>
      </c>
      <c r="O21" s="2">
        <v>90</v>
      </c>
      <c r="P21" s="112">
        <v>96</v>
      </c>
      <c r="Q21" s="2">
        <v>83</v>
      </c>
      <c r="R21" s="2">
        <v>80</v>
      </c>
      <c r="S21" s="2">
        <v>91</v>
      </c>
      <c r="T21" s="2">
        <v>86</v>
      </c>
      <c r="U21" s="2">
        <v>94</v>
      </c>
      <c r="V21" s="51">
        <v>93</v>
      </c>
      <c r="W21" s="2">
        <v>92</v>
      </c>
      <c r="X21" s="51">
        <v>95</v>
      </c>
      <c r="Y21" s="37">
        <v>90</v>
      </c>
      <c r="Z21" s="3">
        <v>5</v>
      </c>
      <c r="AA21" s="2">
        <v>94</v>
      </c>
      <c r="AB21" s="37">
        <f t="shared" si="1"/>
        <v>14.3617021276596</v>
      </c>
      <c r="AC21" s="37">
        <v>39.25</v>
      </c>
    </row>
    <row r="22" s="40" customFormat="1" spans="1:29">
      <c r="A22" s="4" t="s">
        <v>44</v>
      </c>
      <c r="B22" s="4">
        <v>2406283044</v>
      </c>
      <c r="C22" s="4" t="s">
        <v>24</v>
      </c>
      <c r="D22" s="92">
        <v>97</v>
      </c>
      <c r="E22" s="92">
        <v>100</v>
      </c>
      <c r="F22" s="92">
        <v>98</v>
      </c>
      <c r="G22" s="92">
        <v>90</v>
      </c>
      <c r="H22" s="92">
        <v>93</v>
      </c>
      <c r="I22" s="92">
        <v>90</v>
      </c>
      <c r="J22" s="92">
        <v>90</v>
      </c>
      <c r="K22" s="92">
        <v>84</v>
      </c>
      <c r="L22" s="76">
        <v>92.75</v>
      </c>
      <c r="M22" s="67">
        <v>93</v>
      </c>
      <c r="N22" s="37">
        <f t="shared" si="0"/>
        <v>19.9462365591398</v>
      </c>
      <c r="O22" s="2">
        <v>82</v>
      </c>
      <c r="P22" s="112">
        <v>95</v>
      </c>
      <c r="Q22" s="2">
        <v>92</v>
      </c>
      <c r="R22" s="2">
        <v>90</v>
      </c>
      <c r="S22" s="2">
        <v>92</v>
      </c>
      <c r="T22" s="2">
        <v>87</v>
      </c>
      <c r="U22" s="2">
        <v>88</v>
      </c>
      <c r="V22" s="51">
        <v>95</v>
      </c>
      <c r="W22" s="2">
        <v>90</v>
      </c>
      <c r="X22" s="51">
        <v>92</v>
      </c>
      <c r="Y22" s="37">
        <v>90.3</v>
      </c>
      <c r="Z22" s="3"/>
      <c r="AA22" s="2">
        <v>94</v>
      </c>
      <c r="AB22" s="37">
        <f t="shared" si="1"/>
        <v>14.4095744680851</v>
      </c>
      <c r="AC22" s="37">
        <f t="shared" si="2"/>
        <v>34.3558110272249</v>
      </c>
    </row>
    <row r="23" s="40" customFormat="1" spans="1:29">
      <c r="A23" s="4" t="s">
        <v>45</v>
      </c>
      <c r="B23" s="4">
        <v>2406283027</v>
      </c>
      <c r="C23" s="4" t="s">
        <v>24</v>
      </c>
      <c r="D23" s="92">
        <v>95</v>
      </c>
      <c r="E23" s="92">
        <v>98</v>
      </c>
      <c r="F23" s="92">
        <v>91</v>
      </c>
      <c r="G23" s="92">
        <v>91</v>
      </c>
      <c r="H23" s="92">
        <v>85</v>
      </c>
      <c r="I23" s="92">
        <v>91</v>
      </c>
      <c r="J23" s="92">
        <v>90</v>
      </c>
      <c r="K23" s="92">
        <v>80</v>
      </c>
      <c r="L23" s="76">
        <v>90.125</v>
      </c>
      <c r="M23" s="67">
        <v>93</v>
      </c>
      <c r="N23" s="37">
        <f t="shared" si="0"/>
        <v>19.3817204301075</v>
      </c>
      <c r="O23" s="2">
        <v>89</v>
      </c>
      <c r="P23" s="112">
        <v>93</v>
      </c>
      <c r="Q23" s="2">
        <v>89</v>
      </c>
      <c r="R23" s="2">
        <v>80</v>
      </c>
      <c r="S23" s="2">
        <v>89</v>
      </c>
      <c r="T23" s="2">
        <v>92</v>
      </c>
      <c r="U23" s="2">
        <v>93</v>
      </c>
      <c r="V23" s="51">
        <v>96</v>
      </c>
      <c r="W23" s="2">
        <v>90</v>
      </c>
      <c r="X23" s="51">
        <v>90</v>
      </c>
      <c r="Y23" s="37">
        <v>90.1</v>
      </c>
      <c r="Z23" s="3"/>
      <c r="AA23" s="2">
        <v>94</v>
      </c>
      <c r="AB23" s="37">
        <f t="shared" si="1"/>
        <v>14.3776595744681</v>
      </c>
      <c r="AC23" s="37">
        <f t="shared" si="2"/>
        <v>33.7593800045756</v>
      </c>
    </row>
    <row r="24" s="40" customFormat="1" spans="1:29">
      <c r="A24" s="4" t="s">
        <v>46</v>
      </c>
      <c r="B24" s="4">
        <v>2406283032</v>
      </c>
      <c r="C24" s="4" t="s">
        <v>24</v>
      </c>
      <c r="D24" s="92">
        <v>79</v>
      </c>
      <c r="E24" s="92">
        <v>95</v>
      </c>
      <c r="F24" s="92">
        <v>93</v>
      </c>
      <c r="G24" s="92">
        <v>93</v>
      </c>
      <c r="H24" s="92">
        <v>83</v>
      </c>
      <c r="I24" s="92">
        <v>93</v>
      </c>
      <c r="J24" s="92">
        <v>84</v>
      </c>
      <c r="K24" s="92">
        <v>78</v>
      </c>
      <c r="L24" s="76">
        <v>87.25</v>
      </c>
      <c r="M24" s="67">
        <v>93</v>
      </c>
      <c r="N24" s="37">
        <f t="shared" si="0"/>
        <v>18.7634408602151</v>
      </c>
      <c r="O24" s="2">
        <v>83</v>
      </c>
      <c r="P24" s="112">
        <v>95</v>
      </c>
      <c r="Q24" s="2">
        <v>91</v>
      </c>
      <c r="R24" s="2">
        <v>80</v>
      </c>
      <c r="S24" s="2">
        <v>84</v>
      </c>
      <c r="T24" s="2">
        <v>92</v>
      </c>
      <c r="U24" s="2">
        <v>86</v>
      </c>
      <c r="V24" s="51">
        <v>93</v>
      </c>
      <c r="W24" s="2">
        <v>95</v>
      </c>
      <c r="X24" s="51">
        <v>95</v>
      </c>
      <c r="Y24" s="37">
        <v>89.4</v>
      </c>
      <c r="Z24" s="3"/>
      <c r="AA24" s="2">
        <v>94</v>
      </c>
      <c r="AB24" s="37">
        <f t="shared" si="1"/>
        <v>14.2659574468085</v>
      </c>
      <c r="AC24" s="37">
        <f t="shared" si="2"/>
        <v>33.0293983070236</v>
      </c>
    </row>
    <row r="25" s="40" customFormat="1" spans="1:29">
      <c r="A25" s="4" t="s">
        <v>47</v>
      </c>
      <c r="B25" s="4">
        <v>2406283034</v>
      </c>
      <c r="C25" s="4" t="s">
        <v>24</v>
      </c>
      <c r="D25" s="92">
        <v>94</v>
      </c>
      <c r="E25" s="92">
        <v>90</v>
      </c>
      <c r="F25" s="92">
        <v>89</v>
      </c>
      <c r="G25" s="92">
        <v>96</v>
      </c>
      <c r="H25" s="92">
        <v>91</v>
      </c>
      <c r="I25" s="92">
        <v>99</v>
      </c>
      <c r="J25" s="92">
        <v>91</v>
      </c>
      <c r="K25" s="92">
        <v>76</v>
      </c>
      <c r="L25" s="76">
        <v>90.75</v>
      </c>
      <c r="M25" s="67">
        <v>93</v>
      </c>
      <c r="N25" s="37">
        <f t="shared" si="0"/>
        <v>19.5161290322581</v>
      </c>
      <c r="O25" s="2">
        <v>92</v>
      </c>
      <c r="P25" s="112">
        <v>96</v>
      </c>
      <c r="Q25" s="2">
        <v>98</v>
      </c>
      <c r="R25" s="2">
        <v>90</v>
      </c>
      <c r="S25" s="2">
        <v>89</v>
      </c>
      <c r="T25" s="2">
        <v>91</v>
      </c>
      <c r="U25" s="2">
        <v>94</v>
      </c>
      <c r="V25" s="51">
        <v>93</v>
      </c>
      <c r="W25" s="2">
        <v>94</v>
      </c>
      <c r="X25" s="51">
        <v>87</v>
      </c>
      <c r="Y25" s="37">
        <v>92.4</v>
      </c>
      <c r="Z25" s="3"/>
      <c r="AA25" s="2">
        <v>94</v>
      </c>
      <c r="AB25" s="37">
        <f t="shared" si="1"/>
        <v>14.7446808510638</v>
      </c>
      <c r="AC25" s="37">
        <f t="shared" si="2"/>
        <v>34.2608098833219</v>
      </c>
    </row>
    <row r="26" s="40" customFormat="1" spans="1:29">
      <c r="A26" s="4" t="s">
        <v>48</v>
      </c>
      <c r="B26" s="4">
        <v>2406283033</v>
      </c>
      <c r="C26" s="4" t="s">
        <v>24</v>
      </c>
      <c r="D26" s="93" t="s">
        <v>49</v>
      </c>
      <c r="E26" s="94"/>
      <c r="F26" s="94"/>
      <c r="G26" s="94"/>
      <c r="H26" s="94"/>
      <c r="I26" s="94"/>
      <c r="J26" s="94"/>
      <c r="K26" s="94"/>
      <c r="L26" s="113"/>
      <c r="M26" s="67"/>
      <c r="N26" s="37"/>
      <c r="O26" s="2"/>
      <c r="P26" s="112"/>
      <c r="Q26" s="2"/>
      <c r="R26" s="2"/>
      <c r="S26" s="2"/>
      <c r="T26" s="2"/>
      <c r="U26" s="2"/>
      <c r="V26" s="51"/>
      <c r="W26" s="2"/>
      <c r="X26" s="51"/>
      <c r="Y26" s="37"/>
      <c r="Z26" s="3"/>
      <c r="AA26" s="2"/>
      <c r="AB26" s="37"/>
      <c r="AC26" s="37"/>
    </row>
    <row r="27" s="40" customFormat="1" spans="1:29">
      <c r="A27" s="4" t="s">
        <v>50</v>
      </c>
      <c r="B27" s="4">
        <v>2406283021</v>
      </c>
      <c r="C27" s="4" t="s">
        <v>24</v>
      </c>
      <c r="D27" s="92">
        <v>97</v>
      </c>
      <c r="E27" s="92">
        <v>97</v>
      </c>
      <c r="F27" s="92">
        <v>92</v>
      </c>
      <c r="G27" s="92">
        <v>95</v>
      </c>
      <c r="H27" s="92">
        <v>87</v>
      </c>
      <c r="I27" s="92">
        <v>90</v>
      </c>
      <c r="J27" s="92">
        <v>91</v>
      </c>
      <c r="K27" s="92">
        <v>82</v>
      </c>
      <c r="L27" s="76">
        <v>91.375</v>
      </c>
      <c r="M27" s="67">
        <v>93</v>
      </c>
      <c r="N27" s="37">
        <f t="shared" si="0"/>
        <v>19.6505376344086</v>
      </c>
      <c r="O27" s="2">
        <v>91</v>
      </c>
      <c r="P27" s="112">
        <v>95</v>
      </c>
      <c r="Q27" s="2">
        <v>90</v>
      </c>
      <c r="R27" s="2">
        <v>80</v>
      </c>
      <c r="S27" s="2">
        <v>89</v>
      </c>
      <c r="T27" s="2">
        <v>90</v>
      </c>
      <c r="U27" s="2">
        <v>90</v>
      </c>
      <c r="V27" s="51">
        <v>93</v>
      </c>
      <c r="W27" s="2">
        <v>95</v>
      </c>
      <c r="X27" s="51">
        <v>95</v>
      </c>
      <c r="Y27" s="37">
        <v>90.8</v>
      </c>
      <c r="Z27" s="3"/>
      <c r="AA27" s="2">
        <v>94</v>
      </c>
      <c r="AB27" s="37">
        <f t="shared" si="1"/>
        <v>14.4893617021277</v>
      </c>
      <c r="AC27" s="37">
        <f t="shared" si="2"/>
        <v>34.1398993365363</v>
      </c>
    </row>
    <row r="28" spans="1:29">
      <c r="A28" s="4" t="s">
        <v>51</v>
      </c>
      <c r="B28" s="4">
        <v>2406283026</v>
      </c>
      <c r="C28" s="7" t="s">
        <v>24</v>
      </c>
      <c r="D28" s="51">
        <v>100</v>
      </c>
      <c r="E28" s="51">
        <v>99</v>
      </c>
      <c r="F28" s="51">
        <v>91</v>
      </c>
      <c r="G28" s="51">
        <v>90</v>
      </c>
      <c r="H28" s="51">
        <v>87</v>
      </c>
      <c r="I28" s="51">
        <v>88</v>
      </c>
      <c r="J28" s="51">
        <v>89</v>
      </c>
      <c r="K28" s="51">
        <v>85</v>
      </c>
      <c r="L28" s="76">
        <v>91.125</v>
      </c>
      <c r="M28" s="67">
        <v>93</v>
      </c>
      <c r="N28" s="37">
        <f t="shared" si="0"/>
        <v>19.5967741935484</v>
      </c>
      <c r="O28" s="51">
        <v>82</v>
      </c>
      <c r="P28" s="56">
        <v>96</v>
      </c>
      <c r="Q28" s="51">
        <v>90</v>
      </c>
      <c r="R28" s="51">
        <v>90</v>
      </c>
      <c r="S28" s="51">
        <v>90</v>
      </c>
      <c r="T28" s="51">
        <v>88</v>
      </c>
      <c r="U28" s="51">
        <v>87</v>
      </c>
      <c r="V28" s="51">
        <v>90</v>
      </c>
      <c r="W28" s="51">
        <v>90</v>
      </c>
      <c r="X28" s="51">
        <v>95</v>
      </c>
      <c r="Y28" s="119">
        <v>89.8</v>
      </c>
      <c r="Z28" s="89"/>
      <c r="AA28" s="2">
        <v>94</v>
      </c>
      <c r="AB28" s="37">
        <f t="shared" si="1"/>
        <v>14.3297872340426</v>
      </c>
      <c r="AC28" s="37">
        <f t="shared" si="2"/>
        <v>33.926561427591</v>
      </c>
    </row>
    <row r="29" spans="1:29">
      <c r="A29" s="7" t="s">
        <v>52</v>
      </c>
      <c r="B29" s="7">
        <v>2406283037</v>
      </c>
      <c r="C29" s="7" t="s">
        <v>24</v>
      </c>
      <c r="D29" s="95">
        <v>83</v>
      </c>
      <c r="E29" s="95">
        <v>84</v>
      </c>
      <c r="F29" s="95">
        <v>80</v>
      </c>
      <c r="G29" s="95">
        <v>91</v>
      </c>
      <c r="H29" s="95">
        <v>95</v>
      </c>
      <c r="I29" s="95">
        <v>95</v>
      </c>
      <c r="J29" s="95">
        <v>89</v>
      </c>
      <c r="K29" s="95">
        <v>91</v>
      </c>
      <c r="L29" s="114">
        <v>88.5</v>
      </c>
      <c r="M29" s="67">
        <v>93</v>
      </c>
      <c r="N29" s="37">
        <f t="shared" si="0"/>
        <v>19.0322580645161</v>
      </c>
      <c r="O29" s="51">
        <v>94</v>
      </c>
      <c r="P29" s="56">
        <v>96</v>
      </c>
      <c r="Q29" s="51">
        <v>95</v>
      </c>
      <c r="R29" s="51">
        <v>92</v>
      </c>
      <c r="S29" s="51">
        <v>93</v>
      </c>
      <c r="T29" s="51">
        <v>91</v>
      </c>
      <c r="U29" s="51">
        <v>98</v>
      </c>
      <c r="V29" s="51">
        <v>99</v>
      </c>
      <c r="W29" s="51">
        <v>90</v>
      </c>
      <c r="X29" s="51">
        <v>96</v>
      </c>
      <c r="Y29" s="120">
        <v>94.4</v>
      </c>
      <c r="Z29" s="89"/>
      <c r="AA29" s="2">
        <v>94</v>
      </c>
      <c r="AB29" s="37">
        <f t="shared" si="1"/>
        <v>15.063829787234</v>
      </c>
      <c r="AC29" s="37">
        <f t="shared" si="2"/>
        <v>34.0960878517501</v>
      </c>
    </row>
    <row r="30" spans="1:13">
      <c r="A30" s="96" t="s">
        <v>53</v>
      </c>
      <c r="B30" s="96">
        <v>2406283050</v>
      </c>
      <c r="C30" s="96" t="s">
        <v>24</v>
      </c>
      <c r="D30" s="97" t="s">
        <v>54</v>
      </c>
      <c r="E30" s="98"/>
      <c r="F30" s="98"/>
      <c r="G30" s="98"/>
      <c r="H30" s="98"/>
      <c r="I30" s="98"/>
      <c r="J30" s="98"/>
      <c r="K30" s="98"/>
      <c r="L30" s="115"/>
      <c r="M30" s="116"/>
    </row>
    <row r="31" spans="5:5">
      <c r="E31" s="7"/>
    </row>
    <row r="32" spans="1:8">
      <c r="A32" s="99" t="s">
        <v>55</v>
      </c>
      <c r="B32" s="100"/>
      <c r="C32" s="100"/>
      <c r="D32" s="100"/>
      <c r="E32" s="100"/>
      <c r="F32" s="100"/>
      <c r="G32" s="100"/>
      <c r="H32" s="101"/>
    </row>
    <row r="33" spans="1:8">
      <c r="A33" s="102"/>
      <c r="B33" s="103"/>
      <c r="C33" s="103"/>
      <c r="D33" s="103"/>
      <c r="E33" s="103"/>
      <c r="F33" s="103"/>
      <c r="G33" s="103"/>
      <c r="H33" s="104"/>
    </row>
    <row r="34" spans="1:8">
      <c r="A34" s="102"/>
      <c r="B34" s="103"/>
      <c r="C34" s="103"/>
      <c r="D34" s="103"/>
      <c r="E34" s="103"/>
      <c r="F34" s="103"/>
      <c r="G34" s="103"/>
      <c r="H34" s="104"/>
    </row>
    <row r="35" spans="1:10">
      <c r="A35" s="102"/>
      <c r="B35" s="103"/>
      <c r="C35" s="103"/>
      <c r="D35" s="103"/>
      <c r="E35" s="103"/>
      <c r="F35" s="103"/>
      <c r="G35" s="103"/>
      <c r="H35" s="104"/>
      <c r="J35" s="7"/>
    </row>
    <row r="36" spans="1:8">
      <c r="A36" s="105"/>
      <c r="B36" s="106"/>
      <c r="C36" s="106"/>
      <c r="D36" s="106"/>
      <c r="E36" s="106"/>
      <c r="F36" s="106"/>
      <c r="G36" s="106"/>
      <c r="H36" s="107"/>
    </row>
  </sheetData>
  <sheetProtection formatCells="0" formatColumns="0" formatRows="0" insertRows="0" insertColumns="0" insertHyperlinks="0" deleteColumns="0" deleteRows="0" sort="0" autoFilter="0" pivotTables="0"/>
  <mergeCells count="4">
    <mergeCell ref="A1:C1"/>
    <mergeCell ref="D26:L26"/>
    <mergeCell ref="D30:L30"/>
    <mergeCell ref="A32:H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workbookViewId="0">
      <selection activeCell="A4" sqref="A4"/>
    </sheetView>
  </sheetViews>
  <sheetFormatPr defaultColWidth="8.73148148148148" defaultRowHeight="14.4"/>
  <cols>
    <col min="1" max="1" width="8.73148148148148" style="40"/>
    <col min="2" max="2" width="13.7592592592593" style="40" customWidth="1"/>
    <col min="3" max="3" width="11.8888888888889" style="40" customWidth="1"/>
    <col min="4" max="5" width="8.73148148148148" style="40"/>
    <col min="6" max="6" width="12.6296296296296" style="40"/>
    <col min="7" max="11" width="8.73148148148148" style="40"/>
    <col min="12" max="12" width="12.8148148148148" style="41"/>
    <col min="13" max="13" width="12.8148148148148" style="42"/>
    <col min="14" max="14" width="8.73148148148148" style="40"/>
    <col min="15" max="16" width="10.3611111111111" style="40" customWidth="1"/>
    <col min="17" max="17" width="8.34259259259259" style="40" customWidth="1"/>
    <col min="18" max="24" width="8.73148148148148" style="40"/>
    <col min="25" max="25" width="8.73148148148148" style="42"/>
    <col min="26" max="26" width="9.4537037037037" style="42" customWidth="1"/>
    <col min="27" max="27" width="14.2037037037037" style="40" customWidth="1"/>
    <col min="28" max="28" width="12.5462962962963" style="42" customWidth="1"/>
    <col min="29" max="29" width="12.5462962962963" style="43" customWidth="1"/>
  </cols>
  <sheetData>
    <row r="1" s="40" customFormat="1" spans="1:29">
      <c r="A1" s="44" t="s">
        <v>56</v>
      </c>
      <c r="B1" s="44" t="s">
        <v>57</v>
      </c>
      <c r="C1" s="44" t="s">
        <v>58</v>
      </c>
      <c r="D1" s="45" t="s">
        <v>59</v>
      </c>
      <c r="E1" s="46"/>
      <c r="F1" s="46"/>
      <c r="G1" s="46"/>
      <c r="H1" s="46"/>
      <c r="I1" s="46"/>
      <c r="J1" s="46"/>
      <c r="K1" s="46"/>
      <c r="L1" s="58"/>
      <c r="M1" s="59"/>
      <c r="N1" s="46"/>
      <c r="O1" s="60"/>
      <c r="P1" s="46"/>
      <c r="Q1" s="80"/>
      <c r="R1" s="81"/>
      <c r="S1" s="45" t="s">
        <v>60</v>
      </c>
      <c r="T1" s="46"/>
      <c r="U1" s="46"/>
      <c r="V1" s="46"/>
      <c r="W1" s="46"/>
      <c r="X1" s="46"/>
      <c r="Y1" s="59"/>
      <c r="Z1" s="59"/>
      <c r="AA1" s="46"/>
      <c r="AB1" s="85"/>
      <c r="AC1" s="86"/>
    </row>
    <row r="2" s="40" customFormat="1" ht="88.5" customHeight="1" spans="1:29">
      <c r="A2" s="47"/>
      <c r="B2" s="47"/>
      <c r="C2" s="48"/>
      <c r="D2" s="49" t="s">
        <v>1</v>
      </c>
      <c r="E2" s="49" t="s">
        <v>2</v>
      </c>
      <c r="F2" s="49" t="s">
        <v>3</v>
      </c>
      <c r="G2" s="49" t="s">
        <v>61</v>
      </c>
      <c r="H2" s="49" t="s">
        <v>5</v>
      </c>
      <c r="I2" s="49" t="s">
        <v>62</v>
      </c>
      <c r="J2" s="61" t="s">
        <v>8</v>
      </c>
      <c r="K2" s="49" t="s">
        <v>63</v>
      </c>
      <c r="L2" s="62" t="s">
        <v>64</v>
      </c>
      <c r="M2" s="63" t="s">
        <v>9</v>
      </c>
      <c r="N2" s="61" t="s">
        <v>10</v>
      </c>
      <c r="O2" s="61" t="s">
        <v>65</v>
      </c>
      <c r="P2" s="64"/>
      <c r="Q2" s="61" t="s">
        <v>12</v>
      </c>
      <c r="R2" s="61" t="s">
        <v>13</v>
      </c>
      <c r="S2" s="61" t="s">
        <v>66</v>
      </c>
      <c r="T2" s="61" t="s">
        <v>16</v>
      </c>
      <c r="U2" s="61" t="s">
        <v>18</v>
      </c>
      <c r="V2" s="61" t="s">
        <v>18</v>
      </c>
      <c r="W2" s="82" t="s">
        <v>19</v>
      </c>
      <c r="X2" s="82" t="s">
        <v>19</v>
      </c>
      <c r="Y2" s="63" t="s">
        <v>9</v>
      </c>
      <c r="Z2" s="61" t="s">
        <v>10</v>
      </c>
      <c r="AA2" s="87" t="s">
        <v>67</v>
      </c>
      <c r="AB2" s="17" t="s">
        <v>68</v>
      </c>
      <c r="AC2" s="78" t="s">
        <v>22</v>
      </c>
    </row>
    <row r="3" s="40" customFormat="1" ht="15" spans="1:29">
      <c r="A3" s="4" t="s">
        <v>69</v>
      </c>
      <c r="B3" s="50">
        <v>2406283054</v>
      </c>
      <c r="C3" s="6" t="s">
        <v>70</v>
      </c>
      <c r="D3" s="51">
        <v>95</v>
      </c>
      <c r="E3" s="51">
        <v>93</v>
      </c>
      <c r="F3" s="51">
        <v>92</v>
      </c>
      <c r="G3" s="51">
        <v>90</v>
      </c>
      <c r="H3" s="51">
        <v>87</v>
      </c>
      <c r="I3" s="51">
        <v>93</v>
      </c>
      <c r="J3" s="51">
        <v>85</v>
      </c>
      <c r="K3" s="51">
        <v>90</v>
      </c>
      <c r="L3" s="65">
        <v>90</v>
      </c>
      <c r="M3" s="66">
        <v>90.56</v>
      </c>
      <c r="N3" s="67">
        <v>93</v>
      </c>
      <c r="O3" s="37">
        <f>M3*20/N3</f>
        <v>19.4752688172043</v>
      </c>
      <c r="P3" s="68"/>
      <c r="Q3" s="17">
        <v>89</v>
      </c>
      <c r="R3" s="17">
        <v>95</v>
      </c>
      <c r="S3" s="17">
        <v>90</v>
      </c>
      <c r="T3" s="17">
        <v>90</v>
      </c>
      <c r="U3" s="17">
        <v>97</v>
      </c>
      <c r="V3" s="17">
        <v>97</v>
      </c>
      <c r="W3" s="51">
        <v>92</v>
      </c>
      <c r="X3" s="51">
        <v>93</v>
      </c>
      <c r="Y3" s="76">
        <v>92.875</v>
      </c>
      <c r="Z3" s="17">
        <v>94</v>
      </c>
      <c r="AA3" s="88">
        <f>Y3*15/Z3</f>
        <v>14.8204787234043</v>
      </c>
      <c r="AB3" s="17"/>
      <c r="AC3" s="77">
        <f>O3+AA3</f>
        <v>34.2957475406086</v>
      </c>
    </row>
    <row r="4" s="40" customFormat="1" ht="15" spans="1:29">
      <c r="A4" s="4" t="s">
        <v>71</v>
      </c>
      <c r="B4" s="50">
        <v>2406283056</v>
      </c>
      <c r="C4" s="6" t="s">
        <v>70</v>
      </c>
      <c r="D4" s="52">
        <v>95</v>
      </c>
      <c r="E4" s="52">
        <v>99</v>
      </c>
      <c r="F4" s="52">
        <v>92</v>
      </c>
      <c r="G4" s="52">
        <v>87</v>
      </c>
      <c r="H4" s="52">
        <v>84</v>
      </c>
      <c r="I4" s="52">
        <v>92</v>
      </c>
      <c r="J4" s="52">
        <v>77</v>
      </c>
      <c r="K4" s="52">
        <v>92</v>
      </c>
      <c r="L4" s="65">
        <v>81</v>
      </c>
      <c r="M4" s="66">
        <v>88.78</v>
      </c>
      <c r="N4" s="67">
        <v>93</v>
      </c>
      <c r="O4" s="37">
        <f t="shared" ref="O4:O13" si="0">M4*20/N4</f>
        <v>19.0924731182796</v>
      </c>
      <c r="P4" s="68"/>
      <c r="Q4" s="17">
        <v>86</v>
      </c>
      <c r="R4" s="17">
        <v>91</v>
      </c>
      <c r="S4" s="17">
        <v>78</v>
      </c>
      <c r="T4" s="17">
        <v>89</v>
      </c>
      <c r="U4" s="17">
        <v>90</v>
      </c>
      <c r="V4" s="17">
        <v>87</v>
      </c>
      <c r="W4" s="51">
        <v>96</v>
      </c>
      <c r="X4" s="51">
        <v>96</v>
      </c>
      <c r="Y4" s="76">
        <v>89.125</v>
      </c>
      <c r="Z4" s="17">
        <v>94</v>
      </c>
      <c r="AA4" s="88">
        <f t="shared" ref="AA4:AA13" si="1">Y4*15/Z4</f>
        <v>14.2220744680851</v>
      </c>
      <c r="AB4" s="17"/>
      <c r="AC4" s="77">
        <f t="shared" ref="AC4:AC13" si="2">O4+AA4</f>
        <v>33.3145475863647</v>
      </c>
    </row>
    <row r="5" s="40" customFormat="1" ht="15" spans="1:29">
      <c r="A5" s="4" t="s">
        <v>72</v>
      </c>
      <c r="B5" s="50">
        <v>2406283057</v>
      </c>
      <c r="C5" s="6" t="s">
        <v>70</v>
      </c>
      <c r="D5" s="51">
        <v>98</v>
      </c>
      <c r="E5" s="51">
        <v>97</v>
      </c>
      <c r="F5" s="51">
        <v>92</v>
      </c>
      <c r="G5" s="51">
        <v>90</v>
      </c>
      <c r="H5" s="51">
        <v>91</v>
      </c>
      <c r="I5" s="51">
        <v>93</v>
      </c>
      <c r="J5" s="51">
        <v>78</v>
      </c>
      <c r="K5" s="51">
        <v>92</v>
      </c>
      <c r="L5" s="65">
        <v>93</v>
      </c>
      <c r="M5" s="66">
        <v>91.56</v>
      </c>
      <c r="N5" s="67">
        <v>93</v>
      </c>
      <c r="O5" s="37">
        <f t="shared" si="0"/>
        <v>19.6903225806452</v>
      </c>
      <c r="P5" s="68"/>
      <c r="Q5" s="17">
        <v>91</v>
      </c>
      <c r="R5" s="17">
        <v>95</v>
      </c>
      <c r="S5" s="17">
        <v>93</v>
      </c>
      <c r="T5" s="17">
        <v>89</v>
      </c>
      <c r="U5" s="17">
        <v>90</v>
      </c>
      <c r="V5" s="17">
        <v>94</v>
      </c>
      <c r="W5" s="51"/>
      <c r="X5" s="51"/>
      <c r="Y5" s="76">
        <v>92</v>
      </c>
      <c r="Z5" s="17">
        <v>94</v>
      </c>
      <c r="AA5" s="88">
        <f t="shared" si="1"/>
        <v>14.6808510638298</v>
      </c>
      <c r="AB5" s="17"/>
      <c r="AC5" s="77">
        <f t="shared" si="2"/>
        <v>34.371173644475</v>
      </c>
    </row>
    <row r="6" s="40" customFormat="1" ht="15" spans="1:29">
      <c r="A6" s="4" t="s">
        <v>73</v>
      </c>
      <c r="B6" s="50">
        <v>2406283059</v>
      </c>
      <c r="C6" s="6" t="s">
        <v>70</v>
      </c>
      <c r="D6" s="51">
        <v>97</v>
      </c>
      <c r="E6" s="51">
        <v>99</v>
      </c>
      <c r="F6" s="51">
        <v>92</v>
      </c>
      <c r="G6" s="51">
        <v>90</v>
      </c>
      <c r="H6" s="51">
        <v>93</v>
      </c>
      <c r="I6" s="51">
        <v>93</v>
      </c>
      <c r="J6" s="51">
        <v>86</v>
      </c>
      <c r="K6" s="51">
        <v>94</v>
      </c>
      <c r="L6" s="65">
        <v>93</v>
      </c>
      <c r="M6" s="69">
        <v>93</v>
      </c>
      <c r="N6" s="67">
        <v>93</v>
      </c>
      <c r="O6" s="37">
        <f t="shared" si="0"/>
        <v>20</v>
      </c>
      <c r="P6" s="68"/>
      <c r="Q6" s="17">
        <v>94</v>
      </c>
      <c r="R6" s="17">
        <v>90</v>
      </c>
      <c r="S6" s="17">
        <v>93</v>
      </c>
      <c r="T6" s="17">
        <v>89</v>
      </c>
      <c r="U6" s="17">
        <v>90</v>
      </c>
      <c r="V6" s="17">
        <v>90</v>
      </c>
      <c r="W6" s="51">
        <v>96</v>
      </c>
      <c r="X6" s="51">
        <v>96</v>
      </c>
      <c r="Y6" s="76">
        <v>92.25</v>
      </c>
      <c r="Z6" s="17">
        <v>94</v>
      </c>
      <c r="AA6" s="88">
        <f t="shared" si="1"/>
        <v>14.7207446808511</v>
      </c>
      <c r="AB6" s="17"/>
      <c r="AC6" s="77">
        <f t="shared" si="2"/>
        <v>34.7207446808511</v>
      </c>
    </row>
    <row r="7" s="40" customFormat="1" ht="15" spans="1:29">
      <c r="A7" s="4" t="s">
        <v>74</v>
      </c>
      <c r="B7" s="50">
        <v>2406283063</v>
      </c>
      <c r="C7" s="6" t="s">
        <v>70</v>
      </c>
      <c r="D7" s="17">
        <v>98</v>
      </c>
      <c r="E7" s="17">
        <v>99</v>
      </c>
      <c r="F7" s="17">
        <v>92</v>
      </c>
      <c r="G7" s="17">
        <v>86</v>
      </c>
      <c r="H7" s="17">
        <v>86</v>
      </c>
      <c r="I7" s="17">
        <v>94</v>
      </c>
      <c r="J7" s="17">
        <v>81</v>
      </c>
      <c r="K7" s="17">
        <v>90</v>
      </c>
      <c r="L7" s="65">
        <v>85</v>
      </c>
      <c r="M7" s="66">
        <v>90.11</v>
      </c>
      <c r="N7" s="67">
        <v>93</v>
      </c>
      <c r="O7" s="37">
        <f t="shared" si="0"/>
        <v>19.3784946236559</v>
      </c>
      <c r="P7" s="68"/>
      <c r="Q7" s="17">
        <v>81</v>
      </c>
      <c r="R7" s="17">
        <v>94</v>
      </c>
      <c r="S7" s="17">
        <v>88</v>
      </c>
      <c r="T7" s="17">
        <v>88</v>
      </c>
      <c r="U7" s="17">
        <v>95</v>
      </c>
      <c r="V7" s="17">
        <v>92</v>
      </c>
      <c r="W7" s="51">
        <v>93</v>
      </c>
      <c r="X7" s="51">
        <v>95</v>
      </c>
      <c r="Y7" s="76">
        <v>90.75</v>
      </c>
      <c r="Z7" s="17">
        <v>94</v>
      </c>
      <c r="AA7" s="88">
        <f t="shared" si="1"/>
        <v>14.4813829787234</v>
      </c>
      <c r="AB7" s="17"/>
      <c r="AC7" s="77">
        <f t="shared" si="2"/>
        <v>33.8598776023793</v>
      </c>
    </row>
    <row r="8" s="40" customFormat="1" ht="15" spans="1:29">
      <c r="A8" s="4" t="s">
        <v>75</v>
      </c>
      <c r="B8" s="50">
        <v>2406283060</v>
      </c>
      <c r="C8" s="6" t="s">
        <v>70</v>
      </c>
      <c r="D8" s="2">
        <v>98</v>
      </c>
      <c r="E8" s="2">
        <v>99</v>
      </c>
      <c r="F8" s="2">
        <v>92</v>
      </c>
      <c r="G8" s="2">
        <v>88</v>
      </c>
      <c r="H8" s="2">
        <v>86</v>
      </c>
      <c r="I8" s="2">
        <v>92</v>
      </c>
      <c r="J8" s="2">
        <v>84</v>
      </c>
      <c r="K8" s="2">
        <v>93</v>
      </c>
      <c r="L8" s="65">
        <v>84</v>
      </c>
      <c r="M8" s="66">
        <v>90.67</v>
      </c>
      <c r="N8" s="67">
        <v>93</v>
      </c>
      <c r="O8" s="37">
        <f t="shared" si="0"/>
        <v>19.4989247311828</v>
      </c>
      <c r="P8" s="68"/>
      <c r="Q8" s="52">
        <v>83</v>
      </c>
      <c r="R8" s="17">
        <v>94</v>
      </c>
      <c r="S8" s="17">
        <v>82</v>
      </c>
      <c r="T8" s="17">
        <v>86</v>
      </c>
      <c r="U8" s="17">
        <v>96</v>
      </c>
      <c r="V8" s="17">
        <v>96</v>
      </c>
      <c r="W8" s="51">
        <v>90</v>
      </c>
      <c r="X8" s="51">
        <v>95</v>
      </c>
      <c r="Y8" s="76">
        <v>90.25</v>
      </c>
      <c r="Z8" s="17">
        <v>94</v>
      </c>
      <c r="AA8" s="88">
        <f t="shared" si="1"/>
        <v>14.4015957446809</v>
      </c>
      <c r="AB8" s="17"/>
      <c r="AC8" s="77">
        <f t="shared" si="2"/>
        <v>33.9005204758636</v>
      </c>
    </row>
    <row r="9" s="40" customFormat="1" ht="15" spans="1:29">
      <c r="A9" s="4" t="s">
        <v>76</v>
      </c>
      <c r="B9" s="50">
        <v>2406283061</v>
      </c>
      <c r="C9" s="6" t="s">
        <v>70</v>
      </c>
      <c r="D9" s="17">
        <v>93</v>
      </c>
      <c r="E9" s="17">
        <v>99</v>
      </c>
      <c r="F9" s="17">
        <v>95</v>
      </c>
      <c r="G9" s="17">
        <v>89</v>
      </c>
      <c r="H9" s="17">
        <v>88</v>
      </c>
      <c r="I9" s="17">
        <v>90</v>
      </c>
      <c r="J9" s="17">
        <v>80</v>
      </c>
      <c r="K9" s="17">
        <v>91</v>
      </c>
      <c r="L9" s="65">
        <v>89</v>
      </c>
      <c r="M9" s="66">
        <v>90.44</v>
      </c>
      <c r="N9" s="67">
        <v>93</v>
      </c>
      <c r="O9" s="37">
        <f t="shared" si="0"/>
        <v>19.4494623655914</v>
      </c>
      <c r="P9" s="68"/>
      <c r="Q9" s="17">
        <v>86</v>
      </c>
      <c r="R9" s="17">
        <v>93</v>
      </c>
      <c r="S9" s="17">
        <v>75</v>
      </c>
      <c r="T9" s="17">
        <v>86</v>
      </c>
      <c r="U9" s="17">
        <v>97</v>
      </c>
      <c r="V9" s="17">
        <v>96</v>
      </c>
      <c r="W9" s="51">
        <v>90</v>
      </c>
      <c r="X9" s="51">
        <v>90</v>
      </c>
      <c r="Y9" s="76">
        <v>89.125</v>
      </c>
      <c r="Z9" s="17">
        <v>94</v>
      </c>
      <c r="AA9" s="88">
        <f t="shared" si="1"/>
        <v>14.2220744680851</v>
      </c>
      <c r="AB9" s="17"/>
      <c r="AC9" s="77">
        <f t="shared" si="2"/>
        <v>33.6715368336765</v>
      </c>
    </row>
    <row r="10" ht="15" spans="1:29">
      <c r="A10" s="4" t="s">
        <v>77</v>
      </c>
      <c r="B10" s="50">
        <v>2406283058</v>
      </c>
      <c r="C10" s="6" t="s">
        <v>70</v>
      </c>
      <c r="D10" s="51">
        <v>93</v>
      </c>
      <c r="E10" s="51">
        <v>100</v>
      </c>
      <c r="F10" s="51">
        <v>89</v>
      </c>
      <c r="G10" s="51">
        <v>87</v>
      </c>
      <c r="H10" s="51">
        <v>86</v>
      </c>
      <c r="I10" s="51">
        <v>91</v>
      </c>
      <c r="J10" s="51">
        <v>78</v>
      </c>
      <c r="K10" s="51">
        <v>93</v>
      </c>
      <c r="L10" s="70">
        <v>87</v>
      </c>
      <c r="M10" s="66">
        <v>89.33</v>
      </c>
      <c r="N10" s="67">
        <v>93</v>
      </c>
      <c r="O10" s="37">
        <f t="shared" si="0"/>
        <v>19.210752688172</v>
      </c>
      <c r="P10" s="68"/>
      <c r="Q10" s="51">
        <v>77</v>
      </c>
      <c r="R10" s="51">
        <v>85</v>
      </c>
      <c r="S10" s="51">
        <v>75</v>
      </c>
      <c r="T10" s="51">
        <v>90</v>
      </c>
      <c r="U10" s="51">
        <v>90</v>
      </c>
      <c r="V10" s="51">
        <v>90</v>
      </c>
      <c r="W10" s="51">
        <v>85</v>
      </c>
      <c r="X10" s="51">
        <v>90</v>
      </c>
      <c r="Y10" s="76">
        <v>85.25</v>
      </c>
      <c r="Z10" s="17">
        <v>94</v>
      </c>
      <c r="AA10" s="88">
        <f t="shared" si="1"/>
        <v>13.6037234042553</v>
      </c>
      <c r="AB10" s="51"/>
      <c r="AC10" s="77">
        <f t="shared" si="2"/>
        <v>32.8144760924274</v>
      </c>
    </row>
    <row r="11" ht="15" spans="1:29">
      <c r="A11" s="4" t="s">
        <v>78</v>
      </c>
      <c r="B11" s="50">
        <v>2406283062</v>
      </c>
      <c r="C11" s="6" t="s">
        <v>70</v>
      </c>
      <c r="D11" s="52">
        <v>91</v>
      </c>
      <c r="E11" s="52">
        <v>95</v>
      </c>
      <c r="F11" s="52">
        <v>88</v>
      </c>
      <c r="G11" s="52">
        <v>89</v>
      </c>
      <c r="H11" s="52">
        <v>83</v>
      </c>
      <c r="I11" s="52">
        <v>90</v>
      </c>
      <c r="J11" s="52">
        <v>91</v>
      </c>
      <c r="K11" s="52">
        <v>92</v>
      </c>
      <c r="L11" s="70">
        <v>85</v>
      </c>
      <c r="M11" s="66">
        <v>89.33</v>
      </c>
      <c r="N11" s="67">
        <v>93</v>
      </c>
      <c r="O11" s="37">
        <f t="shared" si="0"/>
        <v>19.210752688172</v>
      </c>
      <c r="P11" s="68"/>
      <c r="Q11" s="51">
        <v>88</v>
      </c>
      <c r="R11" s="51">
        <v>93</v>
      </c>
      <c r="S11" s="51">
        <v>75</v>
      </c>
      <c r="T11" s="51">
        <v>88</v>
      </c>
      <c r="U11" s="51">
        <v>93</v>
      </c>
      <c r="V11" s="51">
        <v>97</v>
      </c>
      <c r="W11" s="51">
        <v>96</v>
      </c>
      <c r="X11" s="51">
        <v>96</v>
      </c>
      <c r="Y11" s="76">
        <v>90.75</v>
      </c>
      <c r="Z11" s="17">
        <v>94</v>
      </c>
      <c r="AA11" s="88">
        <f t="shared" si="1"/>
        <v>14.4813829787234</v>
      </c>
      <c r="AB11" s="51"/>
      <c r="AC11" s="77">
        <f t="shared" si="2"/>
        <v>33.6921356668954</v>
      </c>
    </row>
    <row r="12" ht="15" spans="1:29">
      <c r="A12" s="4" t="s">
        <v>79</v>
      </c>
      <c r="B12" s="50">
        <v>2406283053</v>
      </c>
      <c r="C12" s="6" t="s">
        <v>70</v>
      </c>
      <c r="D12" s="51">
        <v>96</v>
      </c>
      <c r="E12" s="52">
        <v>99</v>
      </c>
      <c r="F12" s="52">
        <v>89</v>
      </c>
      <c r="G12" s="52">
        <v>90</v>
      </c>
      <c r="H12" s="52">
        <v>86</v>
      </c>
      <c r="I12" s="52">
        <v>90</v>
      </c>
      <c r="J12" s="52">
        <v>75</v>
      </c>
      <c r="K12" s="52">
        <v>91</v>
      </c>
      <c r="L12" s="71">
        <v>88</v>
      </c>
      <c r="M12" s="66">
        <v>89.33</v>
      </c>
      <c r="N12" s="67">
        <v>93</v>
      </c>
      <c r="O12" s="37">
        <f t="shared" si="0"/>
        <v>19.210752688172</v>
      </c>
      <c r="P12" s="68"/>
      <c r="Q12" s="83">
        <v>89</v>
      </c>
      <c r="R12" s="83">
        <v>95</v>
      </c>
      <c r="S12" s="83">
        <v>82</v>
      </c>
      <c r="T12" s="83">
        <v>92</v>
      </c>
      <c r="U12" s="83">
        <v>89</v>
      </c>
      <c r="V12" s="83">
        <v>91</v>
      </c>
      <c r="W12" s="51">
        <v>95</v>
      </c>
      <c r="X12" s="51">
        <v>98</v>
      </c>
      <c r="Y12" s="76">
        <v>91.375</v>
      </c>
      <c r="Z12" s="17">
        <v>94</v>
      </c>
      <c r="AA12" s="88">
        <f t="shared" si="1"/>
        <v>14.5811170212766</v>
      </c>
      <c r="AB12" s="83"/>
      <c r="AC12" s="77">
        <f t="shared" si="2"/>
        <v>33.7918697094486</v>
      </c>
    </row>
    <row r="13" ht="18" customHeight="1" spans="1:29">
      <c r="A13" s="53" t="s">
        <v>80</v>
      </c>
      <c r="B13" s="50">
        <v>2406283055</v>
      </c>
      <c r="C13" s="8" t="s">
        <v>70</v>
      </c>
      <c r="D13" s="54"/>
      <c r="E13" s="51">
        <v>99</v>
      </c>
      <c r="F13" s="55" t="s">
        <v>81</v>
      </c>
      <c r="G13" s="56"/>
      <c r="H13" s="51">
        <v>88</v>
      </c>
      <c r="I13" s="51">
        <v>90</v>
      </c>
      <c r="J13" s="51"/>
      <c r="K13" s="51">
        <v>90</v>
      </c>
      <c r="L13" s="70"/>
      <c r="M13" s="66">
        <v>91.75</v>
      </c>
      <c r="N13" s="67">
        <v>93</v>
      </c>
      <c r="O13" s="37">
        <f t="shared" si="0"/>
        <v>19.7311827956989</v>
      </c>
      <c r="P13" s="72"/>
      <c r="Q13" s="51">
        <v>83</v>
      </c>
      <c r="R13" s="51">
        <v>92</v>
      </c>
      <c r="S13" s="51">
        <v>70</v>
      </c>
      <c r="T13" s="51">
        <v>78</v>
      </c>
      <c r="U13" s="51">
        <v>93</v>
      </c>
      <c r="V13" s="51">
        <v>95</v>
      </c>
      <c r="W13" s="51">
        <v>96</v>
      </c>
      <c r="X13" s="51">
        <v>90</v>
      </c>
      <c r="Y13" s="76">
        <v>87.125</v>
      </c>
      <c r="Z13" s="17">
        <v>94</v>
      </c>
      <c r="AA13" s="88">
        <f t="shared" si="1"/>
        <v>13.9029255319149</v>
      </c>
      <c r="AB13" s="89"/>
      <c r="AC13" s="77">
        <f t="shared" si="2"/>
        <v>33.6341083276138</v>
      </c>
    </row>
    <row r="14" ht="109.2" spans="1:29">
      <c r="A14" s="47"/>
      <c r="B14" s="47"/>
      <c r="C14" s="48"/>
      <c r="D14" s="49" t="s">
        <v>1</v>
      </c>
      <c r="E14" s="49" t="s">
        <v>2</v>
      </c>
      <c r="F14" s="49" t="s">
        <v>3</v>
      </c>
      <c r="G14" s="49" t="s">
        <v>8</v>
      </c>
      <c r="H14" s="49" t="s">
        <v>82</v>
      </c>
      <c r="I14" s="49" t="s">
        <v>5</v>
      </c>
      <c r="J14" s="49" t="s">
        <v>83</v>
      </c>
      <c r="K14" s="49" t="s">
        <v>7</v>
      </c>
      <c r="L14" s="73"/>
      <c r="M14" s="63" t="s">
        <v>9</v>
      </c>
      <c r="N14" s="61" t="s">
        <v>10</v>
      </c>
      <c r="O14" s="61" t="s">
        <v>65</v>
      </c>
      <c r="P14" s="74" t="s">
        <v>84</v>
      </c>
      <c r="Q14" s="84" t="s">
        <v>12</v>
      </c>
      <c r="R14" s="84" t="s">
        <v>13</v>
      </c>
      <c r="S14" s="84" t="s">
        <v>15</v>
      </c>
      <c r="T14" s="84" t="s">
        <v>16</v>
      </c>
      <c r="U14" s="84" t="s">
        <v>85</v>
      </c>
      <c r="V14" s="84" t="s">
        <v>85</v>
      </c>
      <c r="W14" s="84" t="s">
        <v>86</v>
      </c>
      <c r="X14" s="84" t="s">
        <v>86</v>
      </c>
      <c r="Y14" s="63" t="s">
        <v>9</v>
      </c>
      <c r="Z14" s="61" t="s">
        <v>10</v>
      </c>
      <c r="AA14" s="87" t="s">
        <v>67</v>
      </c>
      <c r="AB14" s="17" t="s">
        <v>68</v>
      </c>
      <c r="AC14" s="78" t="s">
        <v>22</v>
      </c>
    </row>
    <row r="15" ht="15" spans="1:29">
      <c r="A15" s="57" t="s">
        <v>87</v>
      </c>
      <c r="B15" s="50">
        <v>2306283064</v>
      </c>
      <c r="C15" s="9" t="s">
        <v>88</v>
      </c>
      <c r="D15" s="52">
        <v>87</v>
      </c>
      <c r="E15" s="52">
        <v>90</v>
      </c>
      <c r="F15" s="52">
        <v>90</v>
      </c>
      <c r="G15" s="52">
        <v>88</v>
      </c>
      <c r="H15" s="52">
        <v>94</v>
      </c>
      <c r="I15" s="52">
        <v>91</v>
      </c>
      <c r="J15" s="52">
        <v>95</v>
      </c>
      <c r="K15" s="52">
        <v>91</v>
      </c>
      <c r="L15" s="75"/>
      <c r="M15" s="76">
        <v>90.75</v>
      </c>
      <c r="N15" s="67">
        <v>93</v>
      </c>
      <c r="O15" s="77">
        <f>M15*20/N15</f>
        <v>19.5161290322581</v>
      </c>
      <c r="P15" s="78">
        <v>90</v>
      </c>
      <c r="Q15" s="83">
        <v>93</v>
      </c>
      <c r="R15" s="83">
        <v>94</v>
      </c>
      <c r="S15" s="83">
        <v>90</v>
      </c>
      <c r="T15" s="83">
        <v>89</v>
      </c>
      <c r="U15" s="83">
        <v>95</v>
      </c>
      <c r="V15" s="83">
        <v>95</v>
      </c>
      <c r="W15" s="83">
        <v>86</v>
      </c>
      <c r="X15" s="83">
        <v>94</v>
      </c>
      <c r="Y15" s="76">
        <v>91.7777777777778</v>
      </c>
      <c r="Z15" s="52">
        <v>94</v>
      </c>
      <c r="AA15" s="88">
        <f>Y15*15/Z15</f>
        <v>14.645390070922</v>
      </c>
      <c r="AB15" s="17">
        <v>5</v>
      </c>
      <c r="AC15" s="37">
        <v>39.16</v>
      </c>
    </row>
    <row r="16" ht="15" spans="1:29">
      <c r="A16" s="57" t="s">
        <v>89</v>
      </c>
      <c r="B16" s="50">
        <v>2306283069</v>
      </c>
      <c r="C16" s="9" t="s">
        <v>88</v>
      </c>
      <c r="D16" s="51">
        <v>93</v>
      </c>
      <c r="E16" s="51">
        <v>99</v>
      </c>
      <c r="F16" s="51">
        <v>88</v>
      </c>
      <c r="G16" s="51">
        <v>83</v>
      </c>
      <c r="H16" s="51">
        <v>91</v>
      </c>
      <c r="I16" s="51">
        <v>96</v>
      </c>
      <c r="J16" s="51">
        <v>90</v>
      </c>
      <c r="K16" s="51">
        <v>92</v>
      </c>
      <c r="L16" s="75"/>
      <c r="M16" s="76">
        <v>91.5</v>
      </c>
      <c r="N16" s="67">
        <v>93</v>
      </c>
      <c r="O16" s="77">
        <f>M16*20/N16</f>
        <v>19.6774193548387</v>
      </c>
      <c r="P16" s="78">
        <v>90</v>
      </c>
      <c r="Q16" s="52">
        <v>94</v>
      </c>
      <c r="R16" s="52">
        <v>92</v>
      </c>
      <c r="S16" s="52">
        <v>94</v>
      </c>
      <c r="T16" s="52">
        <v>94</v>
      </c>
      <c r="U16" s="52">
        <v>97</v>
      </c>
      <c r="V16" s="52">
        <v>94</v>
      </c>
      <c r="W16" s="52">
        <v>90</v>
      </c>
      <c r="X16" s="52">
        <v>95</v>
      </c>
      <c r="Y16" s="76">
        <v>93.3333333333333</v>
      </c>
      <c r="Z16" s="52">
        <v>94</v>
      </c>
      <c r="AA16" s="88">
        <f>Y16*15/Z16</f>
        <v>14.8936170212766</v>
      </c>
      <c r="AB16" s="17"/>
      <c r="AC16" s="37">
        <f>O16+AA16</f>
        <v>34.5710363761153</v>
      </c>
    </row>
    <row r="17" ht="15" spans="1:29">
      <c r="A17" s="57" t="s">
        <v>90</v>
      </c>
      <c r="B17" s="50">
        <v>2406283065</v>
      </c>
      <c r="C17" s="9" t="s">
        <v>88</v>
      </c>
      <c r="D17" s="52">
        <v>96</v>
      </c>
      <c r="E17" s="52">
        <v>99</v>
      </c>
      <c r="F17" s="52">
        <v>92</v>
      </c>
      <c r="G17" s="52">
        <v>85</v>
      </c>
      <c r="H17" s="52">
        <v>91</v>
      </c>
      <c r="I17" s="52">
        <v>84</v>
      </c>
      <c r="J17" s="52">
        <v>90</v>
      </c>
      <c r="K17" s="52">
        <v>86</v>
      </c>
      <c r="L17" s="75"/>
      <c r="M17" s="76">
        <v>90.375</v>
      </c>
      <c r="N17" s="17">
        <v>93</v>
      </c>
      <c r="O17" s="77">
        <f>M17*20/N17</f>
        <v>19.4354838709677</v>
      </c>
      <c r="P17" s="78">
        <v>90</v>
      </c>
      <c r="Q17" s="83">
        <v>90</v>
      </c>
      <c r="R17" s="83">
        <v>93</v>
      </c>
      <c r="S17" s="83">
        <v>88</v>
      </c>
      <c r="T17" s="83">
        <v>87</v>
      </c>
      <c r="U17" s="83">
        <v>95</v>
      </c>
      <c r="V17" s="83">
        <v>96</v>
      </c>
      <c r="W17" s="83">
        <v>92</v>
      </c>
      <c r="X17" s="83">
        <v>88</v>
      </c>
      <c r="Y17" s="76">
        <v>91</v>
      </c>
      <c r="Z17" s="52">
        <v>94</v>
      </c>
      <c r="AA17" s="88">
        <f>Y17*15/Z17</f>
        <v>14.5212765957447</v>
      </c>
      <c r="AB17" s="17"/>
      <c r="AC17" s="37">
        <f>O17+AA17</f>
        <v>33.9567604667124</v>
      </c>
    </row>
    <row r="18" ht="15" spans="1:29">
      <c r="A18" s="57" t="s">
        <v>91</v>
      </c>
      <c r="B18" s="50">
        <v>2406283064</v>
      </c>
      <c r="C18" s="9" t="s">
        <v>88</v>
      </c>
      <c r="D18" s="52">
        <v>96</v>
      </c>
      <c r="E18" s="52">
        <v>99</v>
      </c>
      <c r="F18" s="52">
        <v>89</v>
      </c>
      <c r="G18" s="52">
        <v>88</v>
      </c>
      <c r="H18" s="52">
        <v>84</v>
      </c>
      <c r="I18" s="52">
        <v>85</v>
      </c>
      <c r="J18" s="52">
        <v>85</v>
      </c>
      <c r="K18" s="52">
        <v>88</v>
      </c>
      <c r="L18" s="79"/>
      <c r="M18" s="76">
        <v>89.25</v>
      </c>
      <c r="N18" s="17">
        <v>93</v>
      </c>
      <c r="O18" s="77">
        <f>M18*20/N18</f>
        <v>19.1935483870968</v>
      </c>
      <c r="P18" s="78">
        <v>90</v>
      </c>
      <c r="Q18" s="83">
        <v>81</v>
      </c>
      <c r="R18" s="83">
        <v>85</v>
      </c>
      <c r="S18" s="83">
        <v>60</v>
      </c>
      <c r="T18" s="83">
        <v>89</v>
      </c>
      <c r="U18" s="83">
        <v>91</v>
      </c>
      <c r="V18" s="83">
        <v>91</v>
      </c>
      <c r="W18" s="83">
        <v>95</v>
      </c>
      <c r="X18" s="83">
        <v>90</v>
      </c>
      <c r="Y18" s="76">
        <v>85.7777777777778</v>
      </c>
      <c r="Z18" s="52">
        <v>94</v>
      </c>
      <c r="AA18" s="88">
        <f>Y18*15/Z18</f>
        <v>13.6879432624114</v>
      </c>
      <c r="AB18" s="17"/>
      <c r="AC18" s="37">
        <f>O18+AA18</f>
        <v>32.8814916495081</v>
      </c>
    </row>
  </sheetData>
  <sheetProtection formatCells="0" formatColumns="0" formatRows="0" insertRows="0" insertColumns="0" insertHyperlinks="0" deleteColumns="0" deleteRows="0" sort="0" autoFilter="0" pivotTables="0"/>
  <mergeCells count="6">
    <mergeCell ref="D1:O1"/>
    <mergeCell ref="Q1:R1"/>
    <mergeCell ref="S1:AB1"/>
    <mergeCell ref="F13:G13"/>
    <mergeCell ref="L14:L18"/>
    <mergeCell ref="P2:P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="90" zoomScaleNormal="90" workbookViewId="0">
      <selection activeCell="F17" sqref="F17"/>
    </sheetView>
  </sheetViews>
  <sheetFormatPr defaultColWidth="8.73148148148148" defaultRowHeight="14.4"/>
  <cols>
    <col min="1" max="1" width="8.73148148148148" style="18"/>
    <col min="2" max="2" width="12.4537037037037" style="18" customWidth="1"/>
    <col min="3" max="3" width="8.73148148148148" style="18"/>
    <col min="4" max="4" width="46.5277777777778" style="18" customWidth="1"/>
    <col min="5" max="5" width="8.73148148148148" style="18"/>
    <col min="6" max="6" width="7.97222222222222" style="19" customWidth="1"/>
    <col min="7" max="7" width="40.0092592592593" style="18" customWidth="1"/>
    <col min="8" max="8" width="7.81481481481481" style="18" customWidth="1"/>
    <col min="9" max="9" width="14.5462962962963" style="20" customWidth="1"/>
    <col min="10" max="10" width="14.5462962962963" style="20" hidden="1" customWidth="1"/>
    <col min="11" max="11" width="158.472222222222" style="18" customWidth="1"/>
    <col min="12" max="12" width="8.73148148148148" style="18"/>
    <col min="13" max="13" width="9.90740740740741" style="18" customWidth="1"/>
    <col min="14" max="14" width="8.63888888888889" style="20" customWidth="1"/>
    <col min="15" max="15" width="7" style="18" customWidth="1"/>
    <col min="16" max="27" width="8.73148148148148" style="18"/>
  </cols>
  <sheetData>
    <row r="1" s="18" customFormat="1" ht="47" customHeight="1" spans="1:14">
      <c r="A1" s="1" t="s">
        <v>56</v>
      </c>
      <c r="B1" s="1" t="s">
        <v>57</v>
      </c>
      <c r="C1" s="1" t="s">
        <v>58</v>
      </c>
      <c r="D1" s="21" t="s">
        <v>92</v>
      </c>
      <c r="E1" s="1" t="s">
        <v>93</v>
      </c>
      <c r="F1" s="22" t="s">
        <v>94</v>
      </c>
      <c r="G1" s="23" t="s">
        <v>95</v>
      </c>
      <c r="H1" s="1" t="s">
        <v>93</v>
      </c>
      <c r="I1" s="32" t="s">
        <v>94</v>
      </c>
      <c r="J1" s="32" t="s">
        <v>96</v>
      </c>
      <c r="K1" s="21" t="s">
        <v>97</v>
      </c>
      <c r="L1" s="1" t="s">
        <v>98</v>
      </c>
      <c r="M1" s="33" t="s">
        <v>94</v>
      </c>
      <c r="N1" s="34" t="s">
        <v>99</v>
      </c>
    </row>
    <row r="2" s="18" customFormat="1" ht="36" customHeight="1" spans="1:14">
      <c r="A2" s="24" t="s">
        <v>100</v>
      </c>
      <c r="B2" s="24">
        <v>2406283047</v>
      </c>
      <c r="C2" s="24" t="s">
        <v>24</v>
      </c>
      <c r="D2" s="25" t="s">
        <v>101</v>
      </c>
      <c r="E2" s="26">
        <v>23</v>
      </c>
      <c r="F2" s="26">
        <v>23</v>
      </c>
      <c r="G2" s="25" t="s">
        <v>102</v>
      </c>
      <c r="H2" s="26">
        <v>10</v>
      </c>
      <c r="I2" s="35">
        <f>H2/11*10</f>
        <v>9.09090909090909</v>
      </c>
      <c r="J2" s="26">
        <v>9.09</v>
      </c>
      <c r="K2" s="36" t="s">
        <v>103</v>
      </c>
      <c r="L2" s="2">
        <v>22</v>
      </c>
      <c r="M2" s="37">
        <f>L2/84*10</f>
        <v>2.61904761904762</v>
      </c>
      <c r="N2" s="37">
        <f>F2+I2+M2</f>
        <v>34.7099567099567</v>
      </c>
    </row>
    <row r="3" s="18" customFormat="1" ht="49.5" customHeight="1" spans="1:14">
      <c r="A3" s="24" t="s">
        <v>25</v>
      </c>
      <c r="B3" s="24">
        <v>2406283040</v>
      </c>
      <c r="C3" s="24" t="s">
        <v>24</v>
      </c>
      <c r="D3" s="25" t="s">
        <v>104</v>
      </c>
      <c r="E3" s="2">
        <v>20</v>
      </c>
      <c r="F3" s="2">
        <v>20</v>
      </c>
      <c r="G3" s="27" t="s">
        <v>105</v>
      </c>
      <c r="H3" s="2">
        <v>5</v>
      </c>
      <c r="I3" s="35">
        <f>H3/11*10</f>
        <v>4.54545454545454</v>
      </c>
      <c r="J3" s="2">
        <v>4.55</v>
      </c>
      <c r="K3" s="38" t="s">
        <v>106</v>
      </c>
      <c r="L3" s="2">
        <v>49</v>
      </c>
      <c r="M3" s="37">
        <f>L3/84*10</f>
        <v>5.83333333333333</v>
      </c>
      <c r="N3" s="37">
        <f t="shared" ref="N3:N44" si="0">F3+I3+M3</f>
        <v>30.3787878787879</v>
      </c>
    </row>
    <row r="4" s="18" customFormat="1" ht="29" customHeight="1" spans="1:14">
      <c r="A4" s="24" t="s">
        <v>26</v>
      </c>
      <c r="B4" s="24">
        <v>2406283030</v>
      </c>
      <c r="C4" s="24" t="s">
        <v>24</v>
      </c>
      <c r="D4" s="25" t="s">
        <v>107</v>
      </c>
      <c r="E4" s="2">
        <v>5</v>
      </c>
      <c r="F4" s="2">
        <v>5</v>
      </c>
      <c r="G4" s="25" t="s">
        <v>108</v>
      </c>
      <c r="H4" s="2">
        <v>3</v>
      </c>
      <c r="I4" s="35">
        <f>H4/11*10</f>
        <v>2.72727272727273</v>
      </c>
      <c r="J4" s="2">
        <v>2.73</v>
      </c>
      <c r="K4" s="38" t="s">
        <v>109</v>
      </c>
      <c r="L4" s="2">
        <v>23</v>
      </c>
      <c r="M4" s="37">
        <f>L4/84*10</f>
        <v>2.73809523809524</v>
      </c>
      <c r="N4" s="37">
        <f t="shared" si="0"/>
        <v>10.465367965368</v>
      </c>
    </row>
    <row r="5" s="18" customFormat="1" ht="29" customHeight="1" spans="1:14">
      <c r="A5" s="24" t="s">
        <v>27</v>
      </c>
      <c r="B5" s="24">
        <v>2406283041</v>
      </c>
      <c r="C5" s="24" t="s">
        <v>24</v>
      </c>
      <c r="D5" s="25" t="s">
        <v>110</v>
      </c>
      <c r="E5" s="2">
        <v>23</v>
      </c>
      <c r="F5" s="2">
        <v>23</v>
      </c>
      <c r="G5" s="27" t="s">
        <v>111</v>
      </c>
      <c r="H5" s="2">
        <v>3</v>
      </c>
      <c r="I5" s="35">
        <f t="shared" ref="I5:I44" si="1">H5/11*10</f>
        <v>2.72727272727273</v>
      </c>
      <c r="J5" s="2">
        <v>2.73</v>
      </c>
      <c r="K5" s="38" t="s">
        <v>112</v>
      </c>
      <c r="L5" s="2">
        <v>36</v>
      </c>
      <c r="M5" s="37">
        <f>L5/84*10</f>
        <v>4.28571428571429</v>
      </c>
      <c r="N5" s="37">
        <f t="shared" si="0"/>
        <v>30.012987012987</v>
      </c>
    </row>
    <row r="6" s="18" customFormat="1" ht="29" customHeight="1" spans="1:14">
      <c r="A6" s="24" t="s">
        <v>28</v>
      </c>
      <c r="B6" s="24">
        <v>2406283046</v>
      </c>
      <c r="C6" s="24" t="s">
        <v>24</v>
      </c>
      <c r="D6" s="25" t="s">
        <v>113</v>
      </c>
      <c r="E6" s="2">
        <v>24</v>
      </c>
      <c r="F6" s="2">
        <v>24</v>
      </c>
      <c r="G6" s="25" t="s">
        <v>114</v>
      </c>
      <c r="H6" s="2">
        <v>0</v>
      </c>
      <c r="I6" s="35">
        <f t="shared" si="1"/>
        <v>0</v>
      </c>
      <c r="J6" s="2">
        <v>0</v>
      </c>
      <c r="K6" s="38" t="s">
        <v>115</v>
      </c>
      <c r="L6" s="2">
        <v>38</v>
      </c>
      <c r="M6" s="37">
        <f t="shared" ref="M6:M21" si="2">L6/84*10</f>
        <v>4.52380952380952</v>
      </c>
      <c r="N6" s="37">
        <f t="shared" si="0"/>
        <v>28.5238095238095</v>
      </c>
    </row>
    <row r="7" s="18" customFormat="1" ht="29" customHeight="1" spans="1:14">
      <c r="A7" s="24" t="s">
        <v>29</v>
      </c>
      <c r="B7" s="24">
        <v>2406283049</v>
      </c>
      <c r="C7" s="24" t="s">
        <v>24</v>
      </c>
      <c r="D7" s="25" t="s">
        <v>116</v>
      </c>
      <c r="E7" s="2">
        <v>3</v>
      </c>
      <c r="F7" s="2">
        <v>3</v>
      </c>
      <c r="G7" s="27" t="s">
        <v>117</v>
      </c>
      <c r="H7" s="26">
        <v>1</v>
      </c>
      <c r="I7" s="35">
        <f t="shared" si="1"/>
        <v>0.909090909090909</v>
      </c>
      <c r="J7" s="26">
        <v>0.9</v>
      </c>
      <c r="K7" s="38" t="s">
        <v>118</v>
      </c>
      <c r="L7" s="2">
        <v>49</v>
      </c>
      <c r="M7" s="37">
        <f t="shared" si="2"/>
        <v>5.83333333333333</v>
      </c>
      <c r="N7" s="37">
        <f t="shared" si="0"/>
        <v>9.74242424242424</v>
      </c>
    </row>
    <row r="8" s="18" customFormat="1" ht="29" customHeight="1" spans="1:14">
      <c r="A8" s="24" t="s">
        <v>30</v>
      </c>
      <c r="B8" s="24">
        <v>2406283039</v>
      </c>
      <c r="C8" s="24" t="s">
        <v>24</v>
      </c>
      <c r="D8" s="25" t="s">
        <v>119</v>
      </c>
      <c r="E8" s="2">
        <v>21</v>
      </c>
      <c r="F8" s="2">
        <v>21</v>
      </c>
      <c r="G8" s="27" t="s">
        <v>120</v>
      </c>
      <c r="H8" s="2">
        <v>5</v>
      </c>
      <c r="I8" s="35">
        <f t="shared" si="1"/>
        <v>4.54545454545454</v>
      </c>
      <c r="J8" s="2">
        <v>4.55</v>
      </c>
      <c r="K8" s="38" t="s">
        <v>121</v>
      </c>
      <c r="L8" s="2">
        <v>50</v>
      </c>
      <c r="M8" s="37">
        <f t="shared" si="2"/>
        <v>5.95238095238095</v>
      </c>
      <c r="N8" s="37">
        <f t="shared" si="0"/>
        <v>31.4978354978355</v>
      </c>
    </row>
    <row r="9" s="18" customFormat="1" ht="29" customHeight="1" spans="1:14">
      <c r="A9" s="24" t="s">
        <v>31</v>
      </c>
      <c r="B9" s="24">
        <v>2406283036</v>
      </c>
      <c r="C9" s="24" t="s">
        <v>24</v>
      </c>
      <c r="D9" s="25" t="s">
        <v>104</v>
      </c>
      <c r="E9" s="2">
        <v>20</v>
      </c>
      <c r="F9" s="2">
        <v>20</v>
      </c>
      <c r="G9" s="25" t="s">
        <v>122</v>
      </c>
      <c r="H9" s="2">
        <v>4</v>
      </c>
      <c r="I9" s="35">
        <f t="shared" si="1"/>
        <v>3.63636363636364</v>
      </c>
      <c r="J9" s="2">
        <v>3.64</v>
      </c>
      <c r="K9" s="38" t="s">
        <v>123</v>
      </c>
      <c r="L9" s="2">
        <v>70</v>
      </c>
      <c r="M9" s="37">
        <f t="shared" si="2"/>
        <v>8.33333333333333</v>
      </c>
      <c r="N9" s="37">
        <f t="shared" si="0"/>
        <v>31.969696969697</v>
      </c>
    </row>
    <row r="10" s="18" customFormat="1" ht="29" customHeight="1" spans="1:14">
      <c r="A10" s="24" t="s">
        <v>32</v>
      </c>
      <c r="B10" s="24">
        <v>2406283028</v>
      </c>
      <c r="C10" s="24" t="s">
        <v>24</v>
      </c>
      <c r="D10" s="25" t="s">
        <v>114</v>
      </c>
      <c r="E10" s="2">
        <v>0</v>
      </c>
      <c r="F10" s="2">
        <v>0</v>
      </c>
      <c r="G10" s="27" t="s">
        <v>114</v>
      </c>
      <c r="H10" s="17">
        <v>0</v>
      </c>
      <c r="I10" s="35">
        <f t="shared" si="1"/>
        <v>0</v>
      </c>
      <c r="J10" s="17">
        <v>0</v>
      </c>
      <c r="K10" s="36" t="s">
        <v>124</v>
      </c>
      <c r="L10" s="2">
        <v>24</v>
      </c>
      <c r="M10" s="37">
        <f t="shared" si="2"/>
        <v>2.85714285714286</v>
      </c>
      <c r="N10" s="37">
        <f t="shared" si="0"/>
        <v>2.85714285714286</v>
      </c>
    </row>
    <row r="11" s="18" customFormat="1" ht="33.75" customHeight="1" spans="1:14">
      <c r="A11" s="24" t="s">
        <v>33</v>
      </c>
      <c r="B11" s="24">
        <v>2406283045</v>
      </c>
      <c r="C11" s="24" t="s">
        <v>24</v>
      </c>
      <c r="D11" s="25" t="s">
        <v>113</v>
      </c>
      <c r="E11" s="2">
        <v>24</v>
      </c>
      <c r="F11" s="2">
        <v>24</v>
      </c>
      <c r="G11" s="25" t="s">
        <v>125</v>
      </c>
      <c r="H11" s="2">
        <v>3</v>
      </c>
      <c r="I11" s="35">
        <f t="shared" si="1"/>
        <v>2.72727272727273</v>
      </c>
      <c r="J11" s="39">
        <v>2.73</v>
      </c>
      <c r="K11" s="36" t="s">
        <v>126</v>
      </c>
      <c r="L11" s="2">
        <v>42</v>
      </c>
      <c r="M11" s="37">
        <f t="shared" si="2"/>
        <v>5</v>
      </c>
      <c r="N11" s="37">
        <f t="shared" si="0"/>
        <v>31.7272727272727</v>
      </c>
    </row>
    <row r="12" s="18" customFormat="1" ht="53.25" customHeight="1" spans="1:14">
      <c r="A12" s="24" t="s">
        <v>34</v>
      </c>
      <c r="B12" s="24">
        <v>2406283048</v>
      </c>
      <c r="C12" s="24" t="s">
        <v>24</v>
      </c>
      <c r="D12" s="25" t="s">
        <v>127</v>
      </c>
      <c r="E12" s="28">
        <v>40</v>
      </c>
      <c r="F12" s="26">
        <v>40</v>
      </c>
      <c r="G12" s="27" t="s">
        <v>128</v>
      </c>
      <c r="H12" s="2">
        <v>6</v>
      </c>
      <c r="I12" s="35">
        <f t="shared" si="1"/>
        <v>5.45454545454545</v>
      </c>
      <c r="J12" s="2">
        <v>5.45</v>
      </c>
      <c r="K12" s="38" t="s">
        <v>129</v>
      </c>
      <c r="L12" s="2">
        <v>22</v>
      </c>
      <c r="M12" s="37">
        <f t="shared" si="2"/>
        <v>2.61904761904762</v>
      </c>
      <c r="N12" s="37">
        <f t="shared" si="0"/>
        <v>48.0735930735931</v>
      </c>
    </row>
    <row r="13" s="18" customFormat="1" ht="29" customHeight="1" spans="1:14">
      <c r="A13" s="24" t="s">
        <v>35</v>
      </c>
      <c r="B13" s="24">
        <v>2406283024</v>
      </c>
      <c r="C13" s="24" t="s">
        <v>24</v>
      </c>
      <c r="D13" s="25" t="s">
        <v>130</v>
      </c>
      <c r="E13" s="2">
        <v>16</v>
      </c>
      <c r="F13" s="2">
        <v>16</v>
      </c>
      <c r="G13" s="27" t="s">
        <v>131</v>
      </c>
      <c r="H13" s="2">
        <v>5</v>
      </c>
      <c r="I13" s="35">
        <f t="shared" si="1"/>
        <v>4.54545454545454</v>
      </c>
      <c r="J13" s="2">
        <v>4.55</v>
      </c>
      <c r="K13" s="38" t="s">
        <v>132</v>
      </c>
      <c r="L13" s="26">
        <v>7</v>
      </c>
      <c r="M13" s="37">
        <f t="shared" si="2"/>
        <v>0.833333333333333</v>
      </c>
      <c r="N13" s="37">
        <f t="shared" si="0"/>
        <v>21.3787878787879</v>
      </c>
    </row>
    <row r="14" s="18" customFormat="1" ht="29" customHeight="1" spans="1:14">
      <c r="A14" s="24" t="s">
        <v>36</v>
      </c>
      <c r="B14" s="24">
        <v>2406283023</v>
      </c>
      <c r="C14" s="24" t="s">
        <v>24</v>
      </c>
      <c r="D14" s="25" t="s">
        <v>114</v>
      </c>
      <c r="E14" s="2">
        <v>0</v>
      </c>
      <c r="F14" s="2">
        <v>0</v>
      </c>
      <c r="G14" s="27" t="s">
        <v>133</v>
      </c>
      <c r="H14" s="2">
        <v>3</v>
      </c>
      <c r="I14" s="35">
        <v>2.73</v>
      </c>
      <c r="J14" s="2">
        <v>1.82</v>
      </c>
      <c r="K14" s="38" t="s">
        <v>134</v>
      </c>
      <c r="L14" s="2">
        <v>30</v>
      </c>
      <c r="M14" s="37">
        <f t="shared" si="2"/>
        <v>3.57142857142857</v>
      </c>
      <c r="N14" s="37">
        <f t="shared" si="0"/>
        <v>6.30142857142857</v>
      </c>
    </row>
    <row r="15" s="18" customFormat="1" ht="29" customHeight="1" spans="1:14">
      <c r="A15" s="24" t="s">
        <v>37</v>
      </c>
      <c r="B15" s="24">
        <v>2406283035</v>
      </c>
      <c r="C15" s="24" t="s">
        <v>24</v>
      </c>
      <c r="D15" s="25" t="s">
        <v>104</v>
      </c>
      <c r="E15" s="17">
        <v>20</v>
      </c>
      <c r="F15" s="17">
        <v>20</v>
      </c>
      <c r="G15" s="25" t="s">
        <v>135</v>
      </c>
      <c r="H15" s="2">
        <v>3</v>
      </c>
      <c r="I15" s="35">
        <f t="shared" si="1"/>
        <v>2.72727272727273</v>
      </c>
      <c r="J15" s="2">
        <v>2.73</v>
      </c>
      <c r="K15" s="38" t="s">
        <v>136</v>
      </c>
      <c r="L15" s="2">
        <v>53</v>
      </c>
      <c r="M15" s="37">
        <f t="shared" si="2"/>
        <v>6.30952380952381</v>
      </c>
      <c r="N15" s="37">
        <f t="shared" si="0"/>
        <v>29.0367965367965</v>
      </c>
    </row>
    <row r="16" s="18" customFormat="1" ht="36.75" customHeight="1" spans="1:14">
      <c r="A16" s="24" t="s">
        <v>38</v>
      </c>
      <c r="B16" s="24">
        <v>2406283031</v>
      </c>
      <c r="C16" s="24" t="s">
        <v>24</v>
      </c>
      <c r="D16" s="25" t="s">
        <v>137</v>
      </c>
      <c r="E16" s="2">
        <v>12.5</v>
      </c>
      <c r="F16" s="2">
        <v>12.5</v>
      </c>
      <c r="G16" s="27" t="s">
        <v>138</v>
      </c>
      <c r="H16" s="2">
        <v>8</v>
      </c>
      <c r="I16" s="35">
        <f t="shared" si="1"/>
        <v>7.27272727272727</v>
      </c>
      <c r="J16" s="2">
        <v>7.27</v>
      </c>
      <c r="K16" s="38" t="s">
        <v>139</v>
      </c>
      <c r="L16" s="2">
        <v>47</v>
      </c>
      <c r="M16" s="37">
        <f t="shared" si="2"/>
        <v>5.59523809523809</v>
      </c>
      <c r="N16" s="37">
        <f t="shared" si="0"/>
        <v>25.3679653679654</v>
      </c>
    </row>
    <row r="17" s="18" customFormat="1" ht="29" customHeight="1" spans="1:14">
      <c r="A17" s="24" t="s">
        <v>39</v>
      </c>
      <c r="B17" s="24">
        <v>2406283043</v>
      </c>
      <c r="C17" s="24" t="s">
        <v>24</v>
      </c>
      <c r="D17" s="27" t="s">
        <v>140</v>
      </c>
      <c r="E17" s="2">
        <v>1</v>
      </c>
      <c r="F17" s="2">
        <v>1</v>
      </c>
      <c r="G17" s="25" t="s">
        <v>141</v>
      </c>
      <c r="H17" s="2">
        <v>2</v>
      </c>
      <c r="I17" s="35">
        <f t="shared" si="1"/>
        <v>1.81818181818182</v>
      </c>
      <c r="J17" s="2">
        <v>1.82</v>
      </c>
      <c r="K17" s="36" t="s">
        <v>142</v>
      </c>
      <c r="L17" s="2">
        <v>38</v>
      </c>
      <c r="M17" s="37">
        <f t="shared" si="2"/>
        <v>4.52380952380952</v>
      </c>
      <c r="N17" s="37">
        <f t="shared" si="0"/>
        <v>7.34199134199134</v>
      </c>
    </row>
    <row r="18" s="18" customFormat="1" ht="29" customHeight="1" spans="1:14">
      <c r="A18" s="24" t="s">
        <v>40</v>
      </c>
      <c r="B18" s="24">
        <v>2406283029</v>
      </c>
      <c r="C18" s="24" t="s">
        <v>24</v>
      </c>
      <c r="D18" s="29" t="s">
        <v>114</v>
      </c>
      <c r="E18" s="2">
        <v>0</v>
      </c>
      <c r="F18" s="2">
        <v>0</v>
      </c>
      <c r="G18" s="25" t="s">
        <v>143</v>
      </c>
      <c r="H18" s="2">
        <v>3</v>
      </c>
      <c r="I18" s="35">
        <f t="shared" si="1"/>
        <v>2.72727272727273</v>
      </c>
      <c r="J18" s="2">
        <v>2.73</v>
      </c>
      <c r="K18" s="38" t="s">
        <v>144</v>
      </c>
      <c r="L18" s="2">
        <v>26</v>
      </c>
      <c r="M18" s="37">
        <f t="shared" si="2"/>
        <v>3.0952380952381</v>
      </c>
      <c r="N18" s="37">
        <f t="shared" si="0"/>
        <v>5.82251082251082</v>
      </c>
    </row>
    <row r="19" s="18" customFormat="1" ht="29" customHeight="1" spans="1:14">
      <c r="A19" s="24" t="s">
        <v>41</v>
      </c>
      <c r="B19" s="24">
        <v>2406283022</v>
      </c>
      <c r="C19" s="24" t="s">
        <v>24</v>
      </c>
      <c r="D19" s="25" t="s">
        <v>145</v>
      </c>
      <c r="E19" s="2">
        <v>11</v>
      </c>
      <c r="F19" s="2">
        <v>11</v>
      </c>
      <c r="G19" s="30" t="s">
        <v>114</v>
      </c>
      <c r="H19" s="2">
        <v>0</v>
      </c>
      <c r="I19" s="35">
        <f t="shared" si="1"/>
        <v>0</v>
      </c>
      <c r="J19" s="2">
        <v>0</v>
      </c>
      <c r="K19" s="38" t="s">
        <v>146</v>
      </c>
      <c r="L19" s="2">
        <v>5</v>
      </c>
      <c r="M19" s="37">
        <f t="shared" si="2"/>
        <v>0.595238095238095</v>
      </c>
      <c r="N19" s="37">
        <f t="shared" si="0"/>
        <v>11.5952380952381</v>
      </c>
    </row>
    <row r="20" s="18" customFormat="1" ht="29" customHeight="1" spans="1:14">
      <c r="A20" s="24" t="s">
        <v>42</v>
      </c>
      <c r="B20" s="24">
        <v>2406283025</v>
      </c>
      <c r="C20" s="24" t="s">
        <v>24</v>
      </c>
      <c r="D20" s="30" t="s">
        <v>114</v>
      </c>
      <c r="E20" s="2">
        <v>0</v>
      </c>
      <c r="F20" s="2">
        <v>0</v>
      </c>
      <c r="G20" s="25" t="s">
        <v>114</v>
      </c>
      <c r="H20" s="2">
        <v>0</v>
      </c>
      <c r="I20" s="35">
        <f t="shared" si="1"/>
        <v>0</v>
      </c>
      <c r="J20" s="2">
        <v>0</v>
      </c>
      <c r="K20" s="38" t="s">
        <v>147</v>
      </c>
      <c r="L20" s="2">
        <v>21</v>
      </c>
      <c r="M20" s="37">
        <f t="shared" si="2"/>
        <v>2.5</v>
      </c>
      <c r="N20" s="37">
        <f t="shared" si="0"/>
        <v>2.5</v>
      </c>
    </row>
    <row r="21" s="18" customFormat="1" ht="29" customHeight="1" spans="1:14">
      <c r="A21" s="24" t="s">
        <v>43</v>
      </c>
      <c r="B21" s="24">
        <v>2406283038</v>
      </c>
      <c r="C21" s="24" t="s">
        <v>24</v>
      </c>
      <c r="D21" s="25" t="s">
        <v>148</v>
      </c>
      <c r="E21" s="2">
        <v>1</v>
      </c>
      <c r="F21" s="2">
        <v>1</v>
      </c>
      <c r="G21" s="25" t="s">
        <v>149</v>
      </c>
      <c r="H21" s="2">
        <v>2</v>
      </c>
      <c r="I21" s="35">
        <f t="shared" si="1"/>
        <v>1.81818181818182</v>
      </c>
      <c r="J21" s="2">
        <v>1.82</v>
      </c>
      <c r="K21" s="36" t="s">
        <v>150</v>
      </c>
      <c r="L21" s="2">
        <v>13</v>
      </c>
      <c r="M21" s="37">
        <f t="shared" si="2"/>
        <v>1.54761904761905</v>
      </c>
      <c r="N21" s="37">
        <f t="shared" si="0"/>
        <v>4.36580086580087</v>
      </c>
    </row>
    <row r="22" s="18" customFormat="1" ht="40.5" customHeight="1" spans="1:14">
      <c r="A22" s="24" t="s">
        <v>44</v>
      </c>
      <c r="B22" s="24">
        <v>2406283044</v>
      </c>
      <c r="C22" s="24" t="s">
        <v>24</v>
      </c>
      <c r="D22" s="25" t="s">
        <v>151</v>
      </c>
      <c r="E22" s="2">
        <v>6</v>
      </c>
      <c r="F22" s="2">
        <v>6</v>
      </c>
      <c r="G22" s="25" t="s">
        <v>114</v>
      </c>
      <c r="H22" s="2">
        <v>0</v>
      </c>
      <c r="I22" s="35">
        <f t="shared" si="1"/>
        <v>0</v>
      </c>
      <c r="J22" s="2">
        <v>0</v>
      </c>
      <c r="K22" s="38" t="s">
        <v>152</v>
      </c>
      <c r="L22" s="2">
        <v>33</v>
      </c>
      <c r="M22" s="37">
        <f t="shared" ref="M22:M44" si="3">L22/84*10</f>
        <v>3.92857142857143</v>
      </c>
      <c r="N22" s="37">
        <f t="shared" si="0"/>
        <v>9.92857142857143</v>
      </c>
    </row>
    <row r="23" s="18" customFormat="1" ht="32.25" customHeight="1" spans="1:14">
      <c r="A23" s="24" t="s">
        <v>45</v>
      </c>
      <c r="B23" s="24">
        <v>2406283027</v>
      </c>
      <c r="C23" s="24" t="s">
        <v>24</v>
      </c>
      <c r="D23" s="25" t="s">
        <v>104</v>
      </c>
      <c r="E23" s="2">
        <v>20</v>
      </c>
      <c r="F23" s="2">
        <v>20</v>
      </c>
      <c r="G23" s="25" t="s">
        <v>117</v>
      </c>
      <c r="H23" s="2">
        <v>1</v>
      </c>
      <c r="I23" s="35">
        <f t="shared" si="1"/>
        <v>0.909090909090909</v>
      </c>
      <c r="J23" s="2">
        <v>0.9</v>
      </c>
      <c r="K23" s="36" t="s">
        <v>153</v>
      </c>
      <c r="L23" s="2">
        <v>32</v>
      </c>
      <c r="M23" s="37">
        <f t="shared" si="3"/>
        <v>3.80952380952381</v>
      </c>
      <c r="N23" s="37">
        <f t="shared" si="0"/>
        <v>24.7186147186147</v>
      </c>
    </row>
    <row r="24" s="18" customFormat="1" ht="29" customHeight="1" spans="1:14">
      <c r="A24" s="24" t="s">
        <v>46</v>
      </c>
      <c r="B24" s="24">
        <v>2406283032</v>
      </c>
      <c r="C24" s="24" t="s">
        <v>24</v>
      </c>
      <c r="D24" s="25" t="s">
        <v>154</v>
      </c>
      <c r="E24" s="2">
        <v>3.5</v>
      </c>
      <c r="F24" s="2">
        <v>3.5</v>
      </c>
      <c r="G24" s="25" t="s">
        <v>155</v>
      </c>
      <c r="H24" s="2">
        <v>5</v>
      </c>
      <c r="I24" s="35">
        <f t="shared" si="1"/>
        <v>4.54545454545454</v>
      </c>
      <c r="J24" s="2">
        <v>4.55</v>
      </c>
      <c r="K24" s="36" t="s">
        <v>156</v>
      </c>
      <c r="L24" s="2">
        <v>34</v>
      </c>
      <c r="M24" s="37">
        <f t="shared" si="3"/>
        <v>4.04761904761905</v>
      </c>
      <c r="N24" s="37">
        <f t="shared" si="0"/>
        <v>12.0930735930736</v>
      </c>
    </row>
    <row r="25" s="18" customFormat="1" ht="28.5" customHeight="1" spans="1:14">
      <c r="A25" s="24" t="s">
        <v>47</v>
      </c>
      <c r="B25" s="24">
        <v>2406283034</v>
      </c>
      <c r="C25" s="24" t="s">
        <v>24</v>
      </c>
      <c r="D25" s="25" t="s">
        <v>157</v>
      </c>
      <c r="E25" s="2">
        <v>17.5</v>
      </c>
      <c r="F25" s="2">
        <v>17.5</v>
      </c>
      <c r="G25" s="30" t="s">
        <v>114</v>
      </c>
      <c r="H25" s="2">
        <v>0</v>
      </c>
      <c r="I25" s="35">
        <f t="shared" si="1"/>
        <v>0</v>
      </c>
      <c r="J25" s="2">
        <v>0</v>
      </c>
      <c r="K25" s="36" t="s">
        <v>158</v>
      </c>
      <c r="L25" s="2">
        <v>39</v>
      </c>
      <c r="M25" s="37">
        <f t="shared" si="3"/>
        <v>4.64285714285714</v>
      </c>
      <c r="N25" s="37">
        <f t="shared" si="0"/>
        <v>22.1428571428571</v>
      </c>
    </row>
    <row r="26" s="18" customFormat="1" ht="29" customHeight="1" spans="1:14">
      <c r="A26" s="24" t="s">
        <v>48</v>
      </c>
      <c r="B26" s="24">
        <v>2406283033</v>
      </c>
      <c r="C26" s="24" t="s">
        <v>24</v>
      </c>
      <c r="D26" s="30" t="s">
        <v>114</v>
      </c>
      <c r="E26" s="2">
        <v>0</v>
      </c>
      <c r="F26" s="2">
        <v>0</v>
      </c>
      <c r="G26" s="25"/>
      <c r="H26" s="2"/>
      <c r="I26" s="35">
        <f t="shared" si="1"/>
        <v>0</v>
      </c>
      <c r="J26" s="2">
        <v>0.9</v>
      </c>
      <c r="L26" s="17"/>
      <c r="M26" s="37">
        <f t="shared" si="3"/>
        <v>0</v>
      </c>
      <c r="N26" s="37">
        <f t="shared" si="0"/>
        <v>0</v>
      </c>
    </row>
    <row r="27" s="18" customFormat="1" ht="35.25" customHeight="1" spans="1:14">
      <c r="A27" s="24" t="s">
        <v>50</v>
      </c>
      <c r="B27" s="24">
        <v>2406283021</v>
      </c>
      <c r="C27" s="24" t="s">
        <v>24</v>
      </c>
      <c r="D27" s="25" t="s">
        <v>159</v>
      </c>
      <c r="E27" s="2">
        <v>11</v>
      </c>
      <c r="F27" s="2">
        <v>11</v>
      </c>
      <c r="G27" s="30" t="s">
        <v>114</v>
      </c>
      <c r="H27" s="2">
        <v>0</v>
      </c>
      <c r="I27" s="35">
        <f t="shared" si="1"/>
        <v>0</v>
      </c>
      <c r="J27" s="2">
        <v>0</v>
      </c>
      <c r="K27" s="38" t="s">
        <v>160</v>
      </c>
      <c r="L27" s="2">
        <v>26</v>
      </c>
      <c r="M27" s="37">
        <f t="shared" si="3"/>
        <v>3.0952380952381</v>
      </c>
      <c r="N27" s="37">
        <f t="shared" si="0"/>
        <v>14.0952380952381</v>
      </c>
    </row>
    <row r="28" s="18" customFormat="1" ht="29" customHeight="1" spans="1:14">
      <c r="A28" s="24" t="s">
        <v>51</v>
      </c>
      <c r="B28" s="24">
        <v>2406283026</v>
      </c>
      <c r="C28" s="24" t="s">
        <v>24</v>
      </c>
      <c r="D28" s="25" t="s">
        <v>114</v>
      </c>
      <c r="E28" s="2">
        <v>0</v>
      </c>
      <c r="F28" s="2">
        <v>0</v>
      </c>
      <c r="G28" s="25" t="s">
        <v>161</v>
      </c>
      <c r="H28" s="2">
        <v>4</v>
      </c>
      <c r="I28" s="35">
        <f t="shared" si="1"/>
        <v>3.63636363636364</v>
      </c>
      <c r="J28" s="2">
        <v>3.64</v>
      </c>
      <c r="K28" s="36" t="s">
        <v>162</v>
      </c>
      <c r="L28" s="2">
        <v>33</v>
      </c>
      <c r="M28" s="37">
        <f t="shared" si="3"/>
        <v>3.92857142857143</v>
      </c>
      <c r="N28" s="37">
        <f t="shared" si="0"/>
        <v>7.56493506493507</v>
      </c>
    </row>
    <row r="29" s="18" customFormat="1" ht="29" customHeight="1" spans="1:14">
      <c r="A29" s="24" t="s">
        <v>52</v>
      </c>
      <c r="B29" s="24">
        <v>2406283037</v>
      </c>
      <c r="C29" s="24" t="s">
        <v>24</v>
      </c>
      <c r="D29" s="25" t="s">
        <v>163</v>
      </c>
      <c r="E29" s="2">
        <v>13</v>
      </c>
      <c r="F29" s="2">
        <v>13</v>
      </c>
      <c r="G29" s="27" t="s">
        <v>164</v>
      </c>
      <c r="H29" s="28">
        <v>11</v>
      </c>
      <c r="I29" s="35">
        <f t="shared" si="1"/>
        <v>10</v>
      </c>
      <c r="J29" s="26">
        <v>10</v>
      </c>
      <c r="K29" s="38" t="s">
        <v>165</v>
      </c>
      <c r="L29" s="28">
        <v>84</v>
      </c>
      <c r="M29" s="37">
        <f t="shared" si="3"/>
        <v>10</v>
      </c>
      <c r="N29" s="37">
        <f t="shared" si="0"/>
        <v>33</v>
      </c>
    </row>
    <row r="30" s="18" customFormat="1" ht="29" customHeight="1" spans="1:14">
      <c r="A30" s="24" t="s">
        <v>80</v>
      </c>
      <c r="B30" s="24">
        <v>2406283055</v>
      </c>
      <c r="C30" s="24" t="s">
        <v>70</v>
      </c>
      <c r="D30" s="25" t="s">
        <v>114</v>
      </c>
      <c r="E30" s="2">
        <v>0</v>
      </c>
      <c r="F30" s="2">
        <v>0</v>
      </c>
      <c r="G30" s="25" t="s">
        <v>166</v>
      </c>
      <c r="H30" s="31">
        <v>1</v>
      </c>
      <c r="I30" s="35">
        <f t="shared" si="1"/>
        <v>0.909090909090909</v>
      </c>
      <c r="J30" s="31">
        <v>0.9</v>
      </c>
      <c r="K30" s="38" t="s">
        <v>167</v>
      </c>
      <c r="L30" s="2">
        <v>104</v>
      </c>
      <c r="M30" s="37">
        <f t="shared" si="3"/>
        <v>12.3809523809524</v>
      </c>
      <c r="N30" s="37">
        <f t="shared" si="0"/>
        <v>13.2900432900433</v>
      </c>
    </row>
    <row r="31" s="18" customFormat="1" ht="29" customHeight="1" spans="1:14">
      <c r="A31" s="24" t="s">
        <v>75</v>
      </c>
      <c r="B31" s="24">
        <v>2406283060</v>
      </c>
      <c r="C31" s="24" t="s">
        <v>70</v>
      </c>
      <c r="D31" s="30" t="s">
        <v>114</v>
      </c>
      <c r="E31" s="2">
        <v>0</v>
      </c>
      <c r="F31" s="2">
        <v>0</v>
      </c>
      <c r="G31" s="25" t="s">
        <v>168</v>
      </c>
      <c r="H31" s="2">
        <v>2</v>
      </c>
      <c r="I31" s="35">
        <f t="shared" si="1"/>
        <v>1.81818181818182</v>
      </c>
      <c r="J31" s="2">
        <v>0</v>
      </c>
      <c r="K31" s="38" t="s">
        <v>169</v>
      </c>
      <c r="L31" s="2">
        <v>44</v>
      </c>
      <c r="M31" s="37">
        <f t="shared" si="3"/>
        <v>5.23809523809524</v>
      </c>
      <c r="N31" s="37">
        <f t="shared" si="0"/>
        <v>7.05627705627706</v>
      </c>
    </row>
    <row r="32" s="18" customFormat="1" ht="29" customHeight="1" spans="1:14">
      <c r="A32" s="24" t="s">
        <v>79</v>
      </c>
      <c r="B32" s="24">
        <v>2406283053</v>
      </c>
      <c r="C32" s="24" t="s">
        <v>70</v>
      </c>
      <c r="D32" s="25" t="s">
        <v>170</v>
      </c>
      <c r="E32" s="2">
        <v>5</v>
      </c>
      <c r="F32" s="2">
        <v>5</v>
      </c>
      <c r="G32" s="25" t="s">
        <v>171</v>
      </c>
      <c r="H32" s="2">
        <v>5</v>
      </c>
      <c r="I32" s="35">
        <f t="shared" si="1"/>
        <v>4.54545454545454</v>
      </c>
      <c r="J32" s="2">
        <v>1.82</v>
      </c>
      <c r="K32" s="25" t="s">
        <v>172</v>
      </c>
      <c r="L32" s="2">
        <v>20</v>
      </c>
      <c r="M32" s="37">
        <f t="shared" si="3"/>
        <v>2.38095238095238</v>
      </c>
      <c r="N32" s="37">
        <f t="shared" si="0"/>
        <v>11.9264069264069</v>
      </c>
    </row>
    <row r="33" s="18" customFormat="1" ht="36.75" customHeight="1" spans="1:14">
      <c r="A33" s="24" t="s">
        <v>76</v>
      </c>
      <c r="B33" s="24">
        <v>2406283061</v>
      </c>
      <c r="C33" s="24" t="s">
        <v>70</v>
      </c>
      <c r="D33" s="25" t="s">
        <v>114</v>
      </c>
      <c r="E33" s="2">
        <v>0</v>
      </c>
      <c r="F33" s="2">
        <v>0</v>
      </c>
      <c r="G33" s="27" t="s">
        <v>117</v>
      </c>
      <c r="H33" s="2">
        <v>1</v>
      </c>
      <c r="I33" s="35">
        <f t="shared" si="1"/>
        <v>0.909090909090909</v>
      </c>
      <c r="J33" s="2">
        <v>0.9</v>
      </c>
      <c r="K33" s="38" t="s">
        <v>173</v>
      </c>
      <c r="L33" s="2">
        <v>44</v>
      </c>
      <c r="M33" s="37">
        <f t="shared" si="3"/>
        <v>5.23809523809524</v>
      </c>
      <c r="N33" s="37">
        <f t="shared" si="0"/>
        <v>6.14718614718615</v>
      </c>
    </row>
    <row r="34" s="18" customFormat="1" ht="29" customHeight="1" spans="1:14">
      <c r="A34" s="24" t="s">
        <v>174</v>
      </c>
      <c r="B34" s="24">
        <v>2406283063</v>
      </c>
      <c r="C34" s="24" t="s">
        <v>70</v>
      </c>
      <c r="D34" s="30" t="s">
        <v>114</v>
      </c>
      <c r="E34" s="2">
        <v>0</v>
      </c>
      <c r="F34" s="2">
        <v>0</v>
      </c>
      <c r="G34" s="27" t="s">
        <v>114</v>
      </c>
      <c r="H34" s="2">
        <v>0</v>
      </c>
      <c r="I34" s="35">
        <f t="shared" si="1"/>
        <v>0</v>
      </c>
      <c r="J34" s="2">
        <v>0</v>
      </c>
      <c r="K34" s="38" t="s">
        <v>175</v>
      </c>
      <c r="L34" s="2">
        <v>22</v>
      </c>
      <c r="M34" s="37">
        <f t="shared" si="3"/>
        <v>2.61904761904762</v>
      </c>
      <c r="N34" s="37">
        <f t="shared" si="0"/>
        <v>2.61904761904762</v>
      </c>
    </row>
    <row r="35" s="18" customFormat="1" ht="29" customHeight="1" spans="1:14">
      <c r="A35" s="24" t="s">
        <v>77</v>
      </c>
      <c r="B35" s="24">
        <v>2406283058</v>
      </c>
      <c r="C35" s="24" t="s">
        <v>70</v>
      </c>
      <c r="D35" s="27" t="s">
        <v>114</v>
      </c>
      <c r="E35" s="2">
        <v>0</v>
      </c>
      <c r="F35" s="2">
        <v>0</v>
      </c>
      <c r="G35" s="29" t="s">
        <v>114</v>
      </c>
      <c r="H35" s="2">
        <v>0</v>
      </c>
      <c r="I35" s="35">
        <f t="shared" si="1"/>
        <v>0</v>
      </c>
      <c r="J35" s="2">
        <v>0</v>
      </c>
      <c r="K35" s="38" t="s">
        <v>176</v>
      </c>
      <c r="L35" s="2">
        <v>6</v>
      </c>
      <c r="M35" s="37">
        <f t="shared" si="3"/>
        <v>0.714285714285714</v>
      </c>
      <c r="N35" s="37">
        <f t="shared" si="0"/>
        <v>0.714285714285714</v>
      </c>
    </row>
    <row r="36" s="18" customFormat="1" ht="29" customHeight="1" spans="1:14">
      <c r="A36" s="24" t="s">
        <v>78</v>
      </c>
      <c r="B36" s="24">
        <v>2406283062</v>
      </c>
      <c r="C36" s="24" t="s">
        <v>70</v>
      </c>
      <c r="D36" s="30" t="s">
        <v>114</v>
      </c>
      <c r="E36" s="2">
        <v>0</v>
      </c>
      <c r="F36" s="2">
        <v>0</v>
      </c>
      <c r="G36" s="30" t="s">
        <v>114</v>
      </c>
      <c r="H36" s="2">
        <v>0</v>
      </c>
      <c r="I36" s="35">
        <f t="shared" si="1"/>
        <v>0</v>
      </c>
      <c r="J36" s="2">
        <v>0</v>
      </c>
      <c r="K36" s="38" t="s">
        <v>177</v>
      </c>
      <c r="L36" s="2">
        <v>22</v>
      </c>
      <c r="M36" s="37">
        <f t="shared" si="3"/>
        <v>2.61904761904762</v>
      </c>
      <c r="N36" s="37">
        <f t="shared" si="0"/>
        <v>2.61904761904762</v>
      </c>
    </row>
    <row r="37" s="18" customFormat="1" ht="29" customHeight="1" spans="1:14">
      <c r="A37" s="24" t="s">
        <v>73</v>
      </c>
      <c r="B37" s="24">
        <v>2406283059</v>
      </c>
      <c r="C37" s="24" t="s">
        <v>70</v>
      </c>
      <c r="D37" s="30" t="s">
        <v>114</v>
      </c>
      <c r="E37" s="2">
        <v>0</v>
      </c>
      <c r="F37" s="2">
        <v>0</v>
      </c>
      <c r="G37" s="25" t="s">
        <v>178</v>
      </c>
      <c r="H37" s="2">
        <v>2</v>
      </c>
      <c r="I37" s="35">
        <f t="shared" si="1"/>
        <v>1.81818181818182</v>
      </c>
      <c r="J37" s="2">
        <v>0</v>
      </c>
      <c r="K37" s="36" t="s">
        <v>179</v>
      </c>
      <c r="L37" s="2">
        <v>50</v>
      </c>
      <c r="M37" s="37">
        <f t="shared" si="3"/>
        <v>5.95238095238095</v>
      </c>
      <c r="N37" s="37">
        <f t="shared" si="0"/>
        <v>7.77056277056277</v>
      </c>
    </row>
    <row r="38" s="18" customFormat="1" ht="29" customHeight="1" spans="1:14">
      <c r="A38" s="24" t="s">
        <v>72</v>
      </c>
      <c r="B38" s="24">
        <v>2406283057</v>
      </c>
      <c r="C38" s="24" t="s">
        <v>70</v>
      </c>
      <c r="D38" s="25" t="s">
        <v>180</v>
      </c>
      <c r="E38" s="2">
        <v>10</v>
      </c>
      <c r="F38" s="2">
        <v>10</v>
      </c>
      <c r="G38" s="25" t="s">
        <v>168</v>
      </c>
      <c r="H38" s="2">
        <v>2</v>
      </c>
      <c r="I38" s="35">
        <f t="shared" si="1"/>
        <v>1.81818181818182</v>
      </c>
      <c r="J38" s="2">
        <v>1.82</v>
      </c>
      <c r="K38" s="36" t="s">
        <v>181</v>
      </c>
      <c r="L38" s="2">
        <v>56</v>
      </c>
      <c r="M38" s="37">
        <f t="shared" si="3"/>
        <v>6.66666666666667</v>
      </c>
      <c r="N38" s="37">
        <f t="shared" si="0"/>
        <v>18.4848484848485</v>
      </c>
    </row>
    <row r="39" s="18" customFormat="1" ht="27" customHeight="1" spans="1:14">
      <c r="A39" s="24" t="s">
        <v>182</v>
      </c>
      <c r="B39" s="24">
        <v>2406283056</v>
      </c>
      <c r="C39" s="24" t="s">
        <v>70</v>
      </c>
      <c r="D39" s="25" t="s">
        <v>183</v>
      </c>
      <c r="E39" s="2">
        <v>2.5</v>
      </c>
      <c r="F39" s="2">
        <v>2.5</v>
      </c>
      <c r="G39" s="30" t="s">
        <v>114</v>
      </c>
      <c r="H39" s="2">
        <v>0</v>
      </c>
      <c r="I39" s="35">
        <f t="shared" si="1"/>
        <v>0</v>
      </c>
      <c r="J39" s="2">
        <v>0</v>
      </c>
      <c r="K39" s="36" t="s">
        <v>184</v>
      </c>
      <c r="L39" s="2">
        <v>22</v>
      </c>
      <c r="M39" s="37">
        <f t="shared" si="3"/>
        <v>2.61904761904762</v>
      </c>
      <c r="N39" s="37">
        <f t="shared" si="0"/>
        <v>5.11904761904762</v>
      </c>
    </row>
    <row r="40" s="18" customFormat="1" ht="29" customHeight="1" spans="1:14">
      <c r="A40" s="24" t="s">
        <v>69</v>
      </c>
      <c r="B40" s="24">
        <v>2406283054</v>
      </c>
      <c r="C40" s="24" t="s">
        <v>70</v>
      </c>
      <c r="D40" s="30" t="s">
        <v>114</v>
      </c>
      <c r="E40" s="2">
        <v>0</v>
      </c>
      <c r="F40" s="2">
        <v>0</v>
      </c>
      <c r="G40" s="25" t="s">
        <v>185</v>
      </c>
      <c r="H40" s="2">
        <v>5</v>
      </c>
      <c r="I40" s="35">
        <f t="shared" si="1"/>
        <v>4.54545454545454</v>
      </c>
      <c r="J40" s="2">
        <v>4.55</v>
      </c>
      <c r="K40" s="36" t="s">
        <v>186</v>
      </c>
      <c r="L40" s="2">
        <v>57</v>
      </c>
      <c r="M40" s="37">
        <f t="shared" si="3"/>
        <v>6.78571428571429</v>
      </c>
      <c r="N40" s="37">
        <f t="shared" si="0"/>
        <v>11.3311688311688</v>
      </c>
    </row>
    <row r="41" s="18" customFormat="1" ht="29" customHeight="1" spans="1:14">
      <c r="A41" s="24" t="s">
        <v>87</v>
      </c>
      <c r="B41" s="24">
        <v>2406283066</v>
      </c>
      <c r="C41" s="24" t="s">
        <v>88</v>
      </c>
      <c r="D41" s="30" t="s">
        <v>114</v>
      </c>
      <c r="E41" s="2">
        <v>0</v>
      </c>
      <c r="F41" s="2">
        <v>0</v>
      </c>
      <c r="G41" s="25" t="s">
        <v>187</v>
      </c>
      <c r="H41" s="2">
        <v>6</v>
      </c>
      <c r="I41" s="35">
        <f t="shared" si="1"/>
        <v>5.45454545454545</v>
      </c>
      <c r="J41" s="2">
        <v>5.45</v>
      </c>
      <c r="K41" s="36" t="s">
        <v>188</v>
      </c>
      <c r="L41" s="2">
        <v>19</v>
      </c>
      <c r="M41" s="37">
        <f t="shared" si="3"/>
        <v>2.26190476190476</v>
      </c>
      <c r="N41" s="37">
        <f t="shared" si="0"/>
        <v>7.71645021645021</v>
      </c>
    </row>
    <row r="42" s="18" customFormat="1" ht="29" customHeight="1" spans="1:14">
      <c r="A42" s="24" t="s">
        <v>90</v>
      </c>
      <c r="B42" s="24">
        <v>2406283065</v>
      </c>
      <c r="C42" s="24" t="s">
        <v>88</v>
      </c>
      <c r="D42" s="25" t="s">
        <v>151</v>
      </c>
      <c r="E42" s="2">
        <v>6</v>
      </c>
      <c r="F42" s="2">
        <v>6</v>
      </c>
      <c r="G42" s="25" t="s">
        <v>189</v>
      </c>
      <c r="H42" s="2">
        <v>7</v>
      </c>
      <c r="I42" s="35">
        <f t="shared" si="1"/>
        <v>6.36363636363636</v>
      </c>
      <c r="J42" s="2">
        <v>6.36</v>
      </c>
      <c r="K42" s="36" t="s">
        <v>190</v>
      </c>
      <c r="L42" s="2">
        <v>23</v>
      </c>
      <c r="M42" s="37">
        <f t="shared" si="3"/>
        <v>2.73809523809524</v>
      </c>
      <c r="N42" s="37">
        <f t="shared" si="0"/>
        <v>15.1017316017316</v>
      </c>
    </row>
    <row r="43" s="18" customFormat="1" ht="29" customHeight="1" spans="1:14">
      <c r="A43" s="24" t="s">
        <v>91</v>
      </c>
      <c r="B43" s="24">
        <v>2406283064</v>
      </c>
      <c r="C43" s="24" t="s">
        <v>88</v>
      </c>
      <c r="D43" s="30" t="s">
        <v>114</v>
      </c>
      <c r="E43" s="2">
        <v>0</v>
      </c>
      <c r="F43" s="2">
        <v>0</v>
      </c>
      <c r="G43" s="30" t="s">
        <v>114</v>
      </c>
      <c r="H43" s="2">
        <v>0</v>
      </c>
      <c r="I43" s="35">
        <f t="shared" si="1"/>
        <v>0</v>
      </c>
      <c r="J43" s="2">
        <v>0</v>
      </c>
      <c r="K43" s="36" t="s">
        <v>114</v>
      </c>
      <c r="L43" s="2">
        <v>0</v>
      </c>
      <c r="M43" s="37">
        <f t="shared" si="3"/>
        <v>0</v>
      </c>
      <c r="N43" s="37">
        <f t="shared" si="0"/>
        <v>0</v>
      </c>
    </row>
    <row r="44" s="18" customFormat="1" ht="29" customHeight="1" spans="1:14">
      <c r="A44" s="24" t="s">
        <v>89</v>
      </c>
      <c r="B44" s="24">
        <v>2406283067</v>
      </c>
      <c r="C44" s="24" t="s">
        <v>88</v>
      </c>
      <c r="D44" s="25" t="s">
        <v>191</v>
      </c>
      <c r="E44" s="2">
        <v>5.5</v>
      </c>
      <c r="F44" s="2">
        <v>5.5</v>
      </c>
      <c r="G44" s="25" t="s">
        <v>192</v>
      </c>
      <c r="H44" s="2">
        <v>5</v>
      </c>
      <c r="I44" s="35">
        <f t="shared" si="1"/>
        <v>4.54545454545454</v>
      </c>
      <c r="J44" s="2">
        <v>4.55</v>
      </c>
      <c r="K44" s="36" t="s">
        <v>193</v>
      </c>
      <c r="L44" s="2">
        <v>13</v>
      </c>
      <c r="M44" s="37">
        <f t="shared" si="3"/>
        <v>1.54761904761905</v>
      </c>
      <c r="N44" s="37">
        <f t="shared" si="0"/>
        <v>11.5930735930736</v>
      </c>
    </row>
    <row r="45" s="18" customFormat="1" spans="6:14">
      <c r="F45" s="19"/>
      <c r="G45" s="18"/>
      <c r="H45" s="18"/>
      <c r="I45" s="20"/>
      <c r="J45" s="20"/>
      <c r="K45" s="18"/>
      <c r="L45" s="18"/>
      <c r="M45" s="18"/>
      <c r="N45" s="20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F47" sqref="F47"/>
    </sheetView>
  </sheetViews>
  <sheetFormatPr defaultColWidth="8.88888888888889" defaultRowHeight="14.4"/>
  <cols>
    <col min="2" max="2" width="11.7777777777778"/>
    <col min="3" max="3" width="15.2222222222222" customWidth="1"/>
  </cols>
  <sheetData>
    <row r="1" spans="1:9">
      <c r="A1" s="1" t="s">
        <v>56</v>
      </c>
      <c r="B1" s="1" t="s">
        <v>57</v>
      </c>
      <c r="C1" s="1" t="s">
        <v>58</v>
      </c>
      <c r="D1" s="2" t="s">
        <v>194</v>
      </c>
      <c r="E1" s="3" t="s">
        <v>195</v>
      </c>
      <c r="F1" s="3" t="s">
        <v>196</v>
      </c>
      <c r="G1" s="3" t="s">
        <v>197</v>
      </c>
      <c r="H1" s="3" t="s">
        <v>93</v>
      </c>
      <c r="I1" s="17" t="s">
        <v>198</v>
      </c>
    </row>
    <row r="2" spans="1:9">
      <c r="A2" s="4" t="s">
        <v>34</v>
      </c>
      <c r="B2" s="4">
        <v>2406283048</v>
      </c>
      <c r="C2" s="4" t="s">
        <v>24</v>
      </c>
      <c r="D2" s="5">
        <v>33.2931823381377</v>
      </c>
      <c r="E2" s="5">
        <v>40</v>
      </c>
      <c r="F2" s="5">
        <v>5.45454545454545</v>
      </c>
      <c r="G2" s="5">
        <v>2.61904761904762</v>
      </c>
      <c r="H2" s="5">
        <f t="shared" ref="H2:H42" si="0">D2+E2+F2+G2</f>
        <v>81.3667754117308</v>
      </c>
      <c r="I2" s="2">
        <v>1</v>
      </c>
    </row>
    <row r="3" spans="1:9">
      <c r="A3" s="4" t="s">
        <v>23</v>
      </c>
      <c r="B3" s="4">
        <v>2406283047</v>
      </c>
      <c r="C3" s="4" t="s">
        <v>24</v>
      </c>
      <c r="D3" s="5">
        <v>34.0819606497369</v>
      </c>
      <c r="E3" s="5">
        <v>23</v>
      </c>
      <c r="F3" s="5">
        <v>9.09090909090909</v>
      </c>
      <c r="G3" s="5">
        <v>2.61904761904762</v>
      </c>
      <c r="H3" s="5">
        <f t="shared" si="0"/>
        <v>68.7919173596936</v>
      </c>
      <c r="I3" s="2">
        <v>2</v>
      </c>
    </row>
    <row r="4" spans="1:9">
      <c r="A4" s="4" t="s">
        <v>52</v>
      </c>
      <c r="B4" s="4">
        <v>2406283037</v>
      </c>
      <c r="C4" s="4" t="s">
        <v>24</v>
      </c>
      <c r="D4" s="5">
        <v>34.0960878517502</v>
      </c>
      <c r="E4" s="5">
        <v>13</v>
      </c>
      <c r="F4" s="5">
        <v>10</v>
      </c>
      <c r="G4" s="5">
        <v>10</v>
      </c>
      <c r="H4" s="5">
        <f t="shared" si="0"/>
        <v>67.0960878517502</v>
      </c>
      <c r="I4" s="2">
        <v>3</v>
      </c>
    </row>
    <row r="5" spans="1:9">
      <c r="A5" s="4" t="s">
        <v>31</v>
      </c>
      <c r="B5" s="4">
        <v>2406283036</v>
      </c>
      <c r="C5" s="4" t="s">
        <v>24</v>
      </c>
      <c r="D5" s="5">
        <v>33.9004232441089</v>
      </c>
      <c r="E5" s="5">
        <v>20</v>
      </c>
      <c r="F5" s="5">
        <v>3.63636363636364</v>
      </c>
      <c r="G5" s="5">
        <v>8.33333333333333</v>
      </c>
      <c r="H5" s="5">
        <f t="shared" si="0"/>
        <v>65.8701202138059</v>
      </c>
      <c r="I5" s="2">
        <v>4</v>
      </c>
    </row>
    <row r="6" spans="1:9">
      <c r="A6" s="4" t="s">
        <v>33</v>
      </c>
      <c r="B6" s="4">
        <v>2406283045</v>
      </c>
      <c r="C6" s="4" t="s">
        <v>24</v>
      </c>
      <c r="D6" s="5">
        <v>34.1314344543583</v>
      </c>
      <c r="E6" s="5">
        <v>24</v>
      </c>
      <c r="F6" s="5">
        <v>2.72727272727273</v>
      </c>
      <c r="G6" s="5">
        <v>5</v>
      </c>
      <c r="H6" s="5">
        <f t="shared" si="0"/>
        <v>65.858707181631</v>
      </c>
      <c r="I6" s="2">
        <v>5</v>
      </c>
    </row>
    <row r="7" spans="1:9">
      <c r="A7" s="4" t="s">
        <v>30</v>
      </c>
      <c r="B7" s="4">
        <v>2406283039</v>
      </c>
      <c r="C7" s="4" t="s">
        <v>24</v>
      </c>
      <c r="D7" s="5">
        <v>34.1171928620453</v>
      </c>
      <c r="E7" s="5">
        <v>21</v>
      </c>
      <c r="F7" s="5">
        <v>4.54545454545454</v>
      </c>
      <c r="G7" s="5">
        <v>5.95238095238095</v>
      </c>
      <c r="H7" s="5">
        <f t="shared" si="0"/>
        <v>65.6150283598808</v>
      </c>
      <c r="I7" s="2">
        <v>6</v>
      </c>
    </row>
    <row r="8" spans="1:9">
      <c r="A8" s="4" t="s">
        <v>25</v>
      </c>
      <c r="B8" s="4">
        <v>2406283040</v>
      </c>
      <c r="C8" s="4" t="s">
        <v>24</v>
      </c>
      <c r="D8" s="5">
        <v>33.8887554335392</v>
      </c>
      <c r="E8" s="5">
        <v>20</v>
      </c>
      <c r="F8" s="5">
        <v>4.54545454545454</v>
      </c>
      <c r="G8" s="5">
        <v>5.83333333333333</v>
      </c>
      <c r="H8" s="5">
        <f t="shared" si="0"/>
        <v>64.2675433123271</v>
      </c>
      <c r="I8" s="2">
        <v>7</v>
      </c>
    </row>
    <row r="9" spans="1:9">
      <c r="A9" s="4" t="s">
        <v>27</v>
      </c>
      <c r="B9" s="4">
        <v>2406283041</v>
      </c>
      <c r="C9" s="4" t="s">
        <v>24</v>
      </c>
      <c r="D9" s="5">
        <v>34.0592541752459</v>
      </c>
      <c r="E9" s="5">
        <v>23</v>
      </c>
      <c r="F9" s="5">
        <v>2.72727272727273</v>
      </c>
      <c r="G9" s="5">
        <v>4.28571428571429</v>
      </c>
      <c r="H9" s="5">
        <f t="shared" si="0"/>
        <v>64.0722411882329</v>
      </c>
      <c r="I9" s="2">
        <v>8</v>
      </c>
    </row>
    <row r="10" spans="1:9">
      <c r="A10" s="4" t="s">
        <v>37</v>
      </c>
      <c r="B10" s="4">
        <v>2406283035</v>
      </c>
      <c r="C10" s="4" t="s">
        <v>24</v>
      </c>
      <c r="D10" s="5">
        <v>33.7442804850149</v>
      </c>
      <c r="E10" s="5">
        <v>20</v>
      </c>
      <c r="F10" s="5">
        <v>2.72727272727273</v>
      </c>
      <c r="G10" s="5">
        <v>6.30952380952381</v>
      </c>
      <c r="H10" s="5">
        <f t="shared" si="0"/>
        <v>62.7810770218114</v>
      </c>
      <c r="I10" s="2">
        <v>9</v>
      </c>
    </row>
    <row r="11" spans="1:9">
      <c r="A11" s="4" t="s">
        <v>28</v>
      </c>
      <c r="B11" s="4">
        <v>2406283046</v>
      </c>
      <c r="C11" s="4" t="s">
        <v>24</v>
      </c>
      <c r="D11" s="5">
        <v>33.5644589338824</v>
      </c>
      <c r="E11" s="5">
        <v>24</v>
      </c>
      <c r="F11" s="5">
        <v>0</v>
      </c>
      <c r="G11" s="5">
        <v>4.52380952380952</v>
      </c>
      <c r="H11" s="5">
        <f t="shared" si="0"/>
        <v>62.0882684576919</v>
      </c>
      <c r="I11" s="2">
        <v>10</v>
      </c>
    </row>
    <row r="12" spans="1:9">
      <c r="A12" s="4" t="s">
        <v>38</v>
      </c>
      <c r="B12" s="4">
        <v>2406283031</v>
      </c>
      <c r="C12" s="4" t="s">
        <v>24</v>
      </c>
      <c r="D12" s="5">
        <v>33.85769846717</v>
      </c>
      <c r="E12" s="5">
        <v>12.5</v>
      </c>
      <c r="F12" s="5">
        <v>7.27272727272727</v>
      </c>
      <c r="G12" s="5">
        <v>5.6</v>
      </c>
      <c r="H12" s="5">
        <f t="shared" si="0"/>
        <v>59.2304257398973</v>
      </c>
      <c r="I12" s="2">
        <v>11</v>
      </c>
    </row>
    <row r="13" spans="1:9">
      <c r="A13" s="4" t="s">
        <v>45</v>
      </c>
      <c r="B13" s="4">
        <v>2406283027</v>
      </c>
      <c r="C13" s="4" t="s">
        <v>24</v>
      </c>
      <c r="D13" s="5">
        <v>33.7593800045756</v>
      </c>
      <c r="E13" s="5">
        <v>20</v>
      </c>
      <c r="F13" s="5">
        <v>0.909090909090909</v>
      </c>
      <c r="G13" s="5">
        <v>3.80952380952381</v>
      </c>
      <c r="H13" s="5">
        <f t="shared" si="0"/>
        <v>58.4779947231903</v>
      </c>
      <c r="I13" s="2">
        <v>12</v>
      </c>
    </row>
    <row r="14" spans="1:9">
      <c r="A14" s="4" t="s">
        <v>47</v>
      </c>
      <c r="B14" s="4">
        <v>2406283034</v>
      </c>
      <c r="C14" s="4" t="s">
        <v>24</v>
      </c>
      <c r="D14" s="5">
        <v>34.2608098833219</v>
      </c>
      <c r="E14" s="5">
        <v>17.5</v>
      </c>
      <c r="F14" s="5">
        <v>0</v>
      </c>
      <c r="G14" s="5">
        <v>4.64285714285714</v>
      </c>
      <c r="H14" s="5">
        <f t="shared" si="0"/>
        <v>56.403667026179</v>
      </c>
      <c r="I14" s="2">
        <v>13</v>
      </c>
    </row>
    <row r="15" spans="1:9">
      <c r="A15" s="4" t="s">
        <v>35</v>
      </c>
      <c r="B15" s="4">
        <v>2406283024</v>
      </c>
      <c r="C15" s="4" t="s">
        <v>24</v>
      </c>
      <c r="D15" s="5">
        <v>33.6787348432853</v>
      </c>
      <c r="E15" s="5">
        <v>16</v>
      </c>
      <c r="F15" s="5">
        <v>4.54545454545454</v>
      </c>
      <c r="G15" s="5">
        <v>0.833333333333333</v>
      </c>
      <c r="H15" s="5">
        <f t="shared" si="0"/>
        <v>55.0575227220732</v>
      </c>
      <c r="I15" s="2">
        <v>14</v>
      </c>
    </row>
    <row r="16" spans="1:9">
      <c r="A16" s="4" t="s">
        <v>72</v>
      </c>
      <c r="B16" s="4">
        <v>2406283057</v>
      </c>
      <c r="C16" s="4" t="s">
        <v>70</v>
      </c>
      <c r="D16" s="5">
        <v>34.371173644475</v>
      </c>
      <c r="E16" s="5">
        <v>10</v>
      </c>
      <c r="F16" s="5">
        <v>1.82</v>
      </c>
      <c r="G16" s="5">
        <v>6.67</v>
      </c>
      <c r="H16" s="5">
        <f t="shared" si="0"/>
        <v>52.861173644475</v>
      </c>
      <c r="I16" s="2">
        <v>15</v>
      </c>
    </row>
    <row r="17" spans="1:9">
      <c r="A17" s="4" t="s">
        <v>90</v>
      </c>
      <c r="B17" s="4">
        <v>2406283065</v>
      </c>
      <c r="C17" s="4" t="s">
        <v>88</v>
      </c>
      <c r="D17" s="5">
        <v>33.9567604667124</v>
      </c>
      <c r="E17" s="5">
        <v>6</v>
      </c>
      <c r="F17" s="5">
        <v>6.36</v>
      </c>
      <c r="G17" s="5">
        <v>2.74</v>
      </c>
      <c r="H17" s="5">
        <f t="shared" si="0"/>
        <v>49.0567604667124</v>
      </c>
      <c r="I17" s="2">
        <v>16</v>
      </c>
    </row>
    <row r="18" spans="1:9">
      <c r="A18" s="4" t="s">
        <v>50</v>
      </c>
      <c r="B18" s="4">
        <v>2406283021</v>
      </c>
      <c r="C18" s="4" t="s">
        <v>24</v>
      </c>
      <c r="D18" s="5">
        <v>34.1398993365363</v>
      </c>
      <c r="E18" s="5">
        <v>11</v>
      </c>
      <c r="F18" s="5">
        <v>0</v>
      </c>
      <c r="G18" s="5">
        <v>3.0952380952381</v>
      </c>
      <c r="H18" s="5">
        <f t="shared" si="0"/>
        <v>48.2351374317744</v>
      </c>
      <c r="I18" s="2">
        <v>17</v>
      </c>
    </row>
    <row r="19" spans="1:9">
      <c r="A19" s="4" t="s">
        <v>87</v>
      </c>
      <c r="B19" s="4">
        <v>2306283064</v>
      </c>
      <c r="C19" s="4" t="s">
        <v>88</v>
      </c>
      <c r="D19" s="5">
        <v>39.16</v>
      </c>
      <c r="E19" s="5">
        <v>0</v>
      </c>
      <c r="F19" s="5">
        <v>5.45</v>
      </c>
      <c r="G19" s="5">
        <v>2.26</v>
      </c>
      <c r="H19" s="5">
        <f t="shared" si="0"/>
        <v>46.87</v>
      </c>
      <c r="I19" s="2">
        <v>18</v>
      </c>
    </row>
    <row r="20" spans="1:9">
      <c r="A20" s="4" t="s">
        <v>89</v>
      </c>
      <c r="B20" s="4">
        <v>2306283069</v>
      </c>
      <c r="C20" s="4" t="s">
        <v>88</v>
      </c>
      <c r="D20" s="5">
        <v>34.5710363761153</v>
      </c>
      <c r="E20" s="5">
        <v>5.5</v>
      </c>
      <c r="F20" s="5">
        <v>4.55</v>
      </c>
      <c r="G20" s="5">
        <v>1.55</v>
      </c>
      <c r="H20" s="5">
        <f t="shared" si="0"/>
        <v>46.1710363761153</v>
      </c>
      <c r="I20" s="2">
        <v>19</v>
      </c>
    </row>
    <row r="21" spans="1:9">
      <c r="A21" s="4" t="s">
        <v>79</v>
      </c>
      <c r="B21" s="4">
        <v>2406283053</v>
      </c>
      <c r="C21" s="4" t="s">
        <v>70</v>
      </c>
      <c r="D21" s="5">
        <v>33.7918697094486</v>
      </c>
      <c r="E21" s="5">
        <v>5</v>
      </c>
      <c r="F21" s="5">
        <v>4.54545454545454</v>
      </c>
      <c r="G21" s="5">
        <v>2.38</v>
      </c>
      <c r="H21" s="5">
        <f t="shared" si="0"/>
        <v>45.7173242549031</v>
      </c>
      <c r="I21" s="2">
        <v>20</v>
      </c>
    </row>
    <row r="22" spans="1:9">
      <c r="A22" s="4" t="s">
        <v>69</v>
      </c>
      <c r="B22" s="4">
        <v>2406283054</v>
      </c>
      <c r="C22" s="4" t="s">
        <v>70</v>
      </c>
      <c r="D22" s="5">
        <v>34.2957475406086</v>
      </c>
      <c r="E22" s="5">
        <v>0</v>
      </c>
      <c r="F22" s="5">
        <v>4.55</v>
      </c>
      <c r="G22" s="5">
        <v>6.79</v>
      </c>
      <c r="H22" s="5">
        <f t="shared" si="0"/>
        <v>45.6357475406086</v>
      </c>
      <c r="I22" s="2">
        <v>21</v>
      </c>
    </row>
    <row r="23" spans="1:9">
      <c r="A23" s="4" t="s">
        <v>46</v>
      </c>
      <c r="B23" s="4">
        <v>2406283032</v>
      </c>
      <c r="C23" s="4" t="s">
        <v>24</v>
      </c>
      <c r="D23" s="5">
        <v>33.0293983070236</v>
      </c>
      <c r="E23" s="5">
        <v>3.5</v>
      </c>
      <c r="F23" s="5">
        <v>4.54545454545454</v>
      </c>
      <c r="G23" s="5">
        <v>4.04761904761905</v>
      </c>
      <c r="H23" s="5">
        <f t="shared" si="0"/>
        <v>45.1224719000972</v>
      </c>
      <c r="I23" s="2">
        <v>22</v>
      </c>
    </row>
    <row r="24" spans="1:9">
      <c r="A24" s="4" t="s">
        <v>41</v>
      </c>
      <c r="B24" s="4">
        <v>2406283022</v>
      </c>
      <c r="C24" s="4" t="s">
        <v>24</v>
      </c>
      <c r="D24" s="5">
        <v>33.0236215968886</v>
      </c>
      <c r="E24" s="5">
        <v>11</v>
      </c>
      <c r="F24" s="5">
        <v>0</v>
      </c>
      <c r="G24" s="5">
        <v>0.595238095238095</v>
      </c>
      <c r="H24" s="5">
        <f t="shared" si="0"/>
        <v>44.6188596921267</v>
      </c>
      <c r="I24" s="2">
        <v>23</v>
      </c>
    </row>
    <row r="25" spans="1:9">
      <c r="A25" s="4" t="s">
        <v>44</v>
      </c>
      <c r="B25" s="4">
        <v>2406283044</v>
      </c>
      <c r="C25" s="4" t="s">
        <v>24</v>
      </c>
      <c r="D25" s="5">
        <v>34.3558110272249</v>
      </c>
      <c r="E25" s="5">
        <v>6</v>
      </c>
      <c r="F25" s="5">
        <v>0</v>
      </c>
      <c r="G25" s="5">
        <v>3.92857142857143</v>
      </c>
      <c r="H25" s="5">
        <f t="shared" si="0"/>
        <v>44.2843824557963</v>
      </c>
      <c r="I25" s="2">
        <v>24</v>
      </c>
    </row>
    <row r="26" spans="1:9">
      <c r="A26" s="4" t="s">
        <v>26</v>
      </c>
      <c r="B26" s="4">
        <v>2406283030</v>
      </c>
      <c r="C26" s="4" t="s">
        <v>24</v>
      </c>
      <c r="D26" s="5">
        <v>33.68462594372</v>
      </c>
      <c r="E26" s="5">
        <v>5</v>
      </c>
      <c r="F26" s="5">
        <v>2.72727272727273</v>
      </c>
      <c r="G26" s="5">
        <v>2.73809523809524</v>
      </c>
      <c r="H26" s="5">
        <f t="shared" si="0"/>
        <v>44.149993909088</v>
      </c>
      <c r="I26" s="2">
        <v>25</v>
      </c>
    </row>
    <row r="27" spans="1:9">
      <c r="A27" s="4" t="s">
        <v>29</v>
      </c>
      <c r="B27" s="4">
        <v>2406283049</v>
      </c>
      <c r="C27" s="4" t="s">
        <v>24</v>
      </c>
      <c r="D27" s="5">
        <v>34.2465682910089</v>
      </c>
      <c r="E27" s="5">
        <v>3</v>
      </c>
      <c r="F27" s="5">
        <v>0.909090909090909</v>
      </c>
      <c r="G27" s="5">
        <v>5.83333333333333</v>
      </c>
      <c r="H27" s="5">
        <f t="shared" si="0"/>
        <v>43.9889925334331</v>
      </c>
      <c r="I27" s="2">
        <v>26</v>
      </c>
    </row>
    <row r="28" spans="1:9">
      <c r="A28" s="4" t="s">
        <v>43</v>
      </c>
      <c r="B28" s="4">
        <v>2406283038</v>
      </c>
      <c r="C28" s="4" t="s">
        <v>24</v>
      </c>
      <c r="D28" s="5">
        <v>39.25</v>
      </c>
      <c r="E28" s="5">
        <v>1</v>
      </c>
      <c r="F28" s="5">
        <v>1.81818181818182</v>
      </c>
      <c r="G28" s="5">
        <v>1.54761904761905</v>
      </c>
      <c r="H28" s="5">
        <f t="shared" si="0"/>
        <v>43.6158008658009</v>
      </c>
      <c r="I28" s="2">
        <v>27</v>
      </c>
    </row>
    <row r="29" spans="1:9">
      <c r="A29" s="4" t="s">
        <v>73</v>
      </c>
      <c r="B29" s="4">
        <v>2406283059</v>
      </c>
      <c r="C29" s="4" t="s">
        <v>70</v>
      </c>
      <c r="D29" s="5">
        <v>34.7207446808511</v>
      </c>
      <c r="E29" s="5">
        <v>0</v>
      </c>
      <c r="F29" s="5">
        <v>1.82</v>
      </c>
      <c r="G29" s="5">
        <v>5.95</v>
      </c>
      <c r="H29" s="5">
        <f t="shared" si="0"/>
        <v>42.4907446808511</v>
      </c>
      <c r="I29" s="2">
        <v>28</v>
      </c>
    </row>
    <row r="30" spans="1:9">
      <c r="A30" s="4" t="s">
        <v>51</v>
      </c>
      <c r="B30" s="4">
        <v>2406283026</v>
      </c>
      <c r="C30" s="6" t="s">
        <v>24</v>
      </c>
      <c r="D30" s="5">
        <v>33.9265614275909</v>
      </c>
      <c r="E30" s="5">
        <v>0</v>
      </c>
      <c r="F30" s="5">
        <v>3.63636363636364</v>
      </c>
      <c r="G30" s="5">
        <v>3.92857142857143</v>
      </c>
      <c r="H30" s="5">
        <f t="shared" si="0"/>
        <v>41.491496492526</v>
      </c>
      <c r="I30" s="2">
        <v>29</v>
      </c>
    </row>
    <row r="31" spans="1:9">
      <c r="A31" s="4" t="s">
        <v>39</v>
      </c>
      <c r="B31" s="4">
        <v>2406283043</v>
      </c>
      <c r="C31" s="6" t="s">
        <v>24</v>
      </c>
      <c r="D31" s="5">
        <v>33.9147792267216</v>
      </c>
      <c r="E31" s="5">
        <v>1</v>
      </c>
      <c r="F31" s="5">
        <v>1.81818181818182</v>
      </c>
      <c r="G31" s="5">
        <v>4.52380952380952</v>
      </c>
      <c r="H31" s="5">
        <f t="shared" si="0"/>
        <v>41.2567705687129</v>
      </c>
      <c r="I31" s="2">
        <v>30</v>
      </c>
    </row>
    <row r="32" spans="1:9">
      <c r="A32" s="4" t="s">
        <v>42</v>
      </c>
      <c r="B32" s="4">
        <v>2406283025</v>
      </c>
      <c r="C32" s="6" t="s">
        <v>24</v>
      </c>
      <c r="D32" s="5">
        <v>38.68</v>
      </c>
      <c r="E32" s="5">
        <v>0</v>
      </c>
      <c r="F32" s="5">
        <v>0</v>
      </c>
      <c r="G32" s="5">
        <v>2.5</v>
      </c>
      <c r="H32" s="5">
        <f t="shared" si="0"/>
        <v>41.18</v>
      </c>
      <c r="I32" s="2">
        <v>31</v>
      </c>
    </row>
    <row r="33" spans="1:9">
      <c r="A33" s="4" t="s">
        <v>75</v>
      </c>
      <c r="B33" s="4">
        <v>2406283060</v>
      </c>
      <c r="C33" s="6" t="s">
        <v>70</v>
      </c>
      <c r="D33" s="5">
        <v>33.9005204758636</v>
      </c>
      <c r="E33" s="5">
        <v>0</v>
      </c>
      <c r="F33" s="5">
        <v>1.82</v>
      </c>
      <c r="G33" s="5">
        <v>5.24</v>
      </c>
      <c r="H33" s="5">
        <f t="shared" si="0"/>
        <v>40.9605204758636</v>
      </c>
      <c r="I33" s="2">
        <v>32</v>
      </c>
    </row>
    <row r="34" spans="1:9">
      <c r="A34" s="4" t="s">
        <v>40</v>
      </c>
      <c r="B34" s="4">
        <v>2406283029</v>
      </c>
      <c r="C34" s="6" t="s">
        <v>24</v>
      </c>
      <c r="D34" s="5">
        <v>34.5355181880577</v>
      </c>
      <c r="E34" s="5">
        <v>0</v>
      </c>
      <c r="F34" s="5">
        <v>2.72727272727273</v>
      </c>
      <c r="G34" s="5">
        <v>3.0952380952381</v>
      </c>
      <c r="H34" s="5">
        <f t="shared" si="0"/>
        <v>40.3580290105685</v>
      </c>
      <c r="I34" s="2">
        <v>33</v>
      </c>
    </row>
    <row r="35" spans="1:9">
      <c r="A35" s="4" t="s">
        <v>76</v>
      </c>
      <c r="B35" s="4">
        <v>2406283061</v>
      </c>
      <c r="C35" s="6" t="s">
        <v>70</v>
      </c>
      <c r="D35" s="5">
        <v>33.6715368336765</v>
      </c>
      <c r="E35" s="5">
        <v>0</v>
      </c>
      <c r="F35" s="5">
        <v>0.91</v>
      </c>
      <c r="G35" s="5">
        <v>5.24</v>
      </c>
      <c r="H35" s="5">
        <f t="shared" si="0"/>
        <v>39.8215368336765</v>
      </c>
      <c r="I35" s="2">
        <v>34</v>
      </c>
    </row>
    <row r="36" spans="1:9">
      <c r="A36" s="4" t="s">
        <v>36</v>
      </c>
      <c r="B36" s="4">
        <v>2406283023</v>
      </c>
      <c r="C36" s="6" t="s">
        <v>24</v>
      </c>
      <c r="D36" s="5">
        <v>33.0814458933882</v>
      </c>
      <c r="E36" s="5">
        <v>0</v>
      </c>
      <c r="F36" s="5">
        <v>2.72727272727273</v>
      </c>
      <c r="G36" s="5">
        <v>3.57142857142857</v>
      </c>
      <c r="H36" s="5">
        <f t="shared" si="0"/>
        <v>39.3801471920895</v>
      </c>
      <c r="I36" s="2">
        <v>35</v>
      </c>
    </row>
    <row r="37" spans="1:9">
      <c r="A37" s="4" t="s">
        <v>71</v>
      </c>
      <c r="B37" s="4">
        <v>2406283056</v>
      </c>
      <c r="C37" s="6" t="s">
        <v>70</v>
      </c>
      <c r="D37" s="5">
        <v>33.3145475863647</v>
      </c>
      <c r="E37" s="5">
        <v>2.5</v>
      </c>
      <c r="F37" s="5">
        <v>0</v>
      </c>
      <c r="G37" s="5">
        <v>2.62</v>
      </c>
      <c r="H37" s="5">
        <f t="shared" si="0"/>
        <v>38.4345475863647</v>
      </c>
      <c r="I37" s="2">
        <v>36</v>
      </c>
    </row>
    <row r="38" spans="1:9">
      <c r="A38" s="4" t="s">
        <v>32</v>
      </c>
      <c r="B38" s="4">
        <v>2406283028</v>
      </c>
      <c r="C38" s="6" t="s">
        <v>24</v>
      </c>
      <c r="D38" s="5">
        <v>33.8878975062915</v>
      </c>
      <c r="E38" s="5">
        <v>0</v>
      </c>
      <c r="F38" s="5">
        <v>0</v>
      </c>
      <c r="G38" s="5">
        <v>2.85714285714286</v>
      </c>
      <c r="H38" s="5">
        <f t="shared" si="0"/>
        <v>36.7450403634344</v>
      </c>
      <c r="I38" s="2">
        <v>37</v>
      </c>
    </row>
    <row r="39" spans="1:9">
      <c r="A39" s="4" t="s">
        <v>74</v>
      </c>
      <c r="B39" s="4">
        <v>2406283063</v>
      </c>
      <c r="C39" s="6" t="s">
        <v>70</v>
      </c>
      <c r="D39" s="5">
        <v>33.8598776023793</v>
      </c>
      <c r="E39" s="5">
        <v>0</v>
      </c>
      <c r="F39" s="5">
        <v>0</v>
      </c>
      <c r="G39" s="5">
        <v>2.62</v>
      </c>
      <c r="H39" s="5">
        <f t="shared" si="0"/>
        <v>36.4798776023793</v>
      </c>
      <c r="I39" s="2">
        <v>38</v>
      </c>
    </row>
    <row r="40" spans="1:9">
      <c r="A40" s="7" t="s">
        <v>78</v>
      </c>
      <c r="B40" s="4">
        <v>2406283062</v>
      </c>
      <c r="C40" s="8" t="s">
        <v>70</v>
      </c>
      <c r="D40" s="5">
        <v>33.6921356668954</v>
      </c>
      <c r="E40" s="5">
        <v>0</v>
      </c>
      <c r="F40" s="5">
        <v>0</v>
      </c>
      <c r="G40" s="5">
        <v>2.62</v>
      </c>
      <c r="H40" s="5">
        <f t="shared" si="0"/>
        <v>36.3121356668954</v>
      </c>
      <c r="I40" s="2">
        <v>39</v>
      </c>
    </row>
    <row r="41" spans="1:9">
      <c r="A41" s="4" t="s">
        <v>77</v>
      </c>
      <c r="B41" s="4">
        <v>2406283058</v>
      </c>
      <c r="C41" s="6" t="s">
        <v>70</v>
      </c>
      <c r="D41" s="5">
        <v>32.8144760924274</v>
      </c>
      <c r="E41" s="5">
        <v>0</v>
      </c>
      <c r="F41" s="5">
        <v>0</v>
      </c>
      <c r="G41" s="5">
        <v>0.71</v>
      </c>
      <c r="H41" s="5">
        <f t="shared" si="0"/>
        <v>33.5244760924274</v>
      </c>
      <c r="I41" s="2">
        <v>40</v>
      </c>
    </row>
    <row r="42" spans="1:9">
      <c r="A42" s="4" t="s">
        <v>91</v>
      </c>
      <c r="B42" s="4">
        <v>2406283064</v>
      </c>
      <c r="C42" s="9" t="s">
        <v>88</v>
      </c>
      <c r="D42" s="5">
        <v>32.8814916495081</v>
      </c>
      <c r="E42" s="5">
        <v>0</v>
      </c>
      <c r="F42" s="5">
        <v>0</v>
      </c>
      <c r="G42" s="5">
        <v>0</v>
      </c>
      <c r="H42" s="5">
        <f t="shared" si="0"/>
        <v>32.8814916495081</v>
      </c>
      <c r="I42" s="2">
        <v>41</v>
      </c>
    </row>
    <row r="43" spans="1:9">
      <c r="A43" s="4" t="s">
        <v>48</v>
      </c>
      <c r="B43" s="4">
        <v>2406283033</v>
      </c>
      <c r="C43" s="6" t="s">
        <v>24</v>
      </c>
      <c r="D43" s="10" t="s">
        <v>199</v>
      </c>
      <c r="E43" s="11"/>
      <c r="F43" s="11"/>
      <c r="G43" s="11"/>
      <c r="H43" s="12"/>
      <c r="I43" s="2">
        <v>42</v>
      </c>
    </row>
    <row r="44" spans="1:9">
      <c r="A44" s="13" t="s">
        <v>80</v>
      </c>
      <c r="B44" s="4">
        <v>2406283055</v>
      </c>
      <c r="C44" s="6" t="s">
        <v>70</v>
      </c>
      <c r="D44" s="10" t="s">
        <v>200</v>
      </c>
      <c r="E44" s="11"/>
      <c r="F44" s="11"/>
      <c r="G44" s="11"/>
      <c r="H44" s="12"/>
      <c r="I44" s="2">
        <v>43</v>
      </c>
    </row>
    <row r="45" spans="1:9">
      <c r="A45" s="4" t="s">
        <v>53</v>
      </c>
      <c r="B45" s="4">
        <v>2406283050</v>
      </c>
      <c r="C45" s="6" t="s">
        <v>24</v>
      </c>
      <c r="D45" s="14" t="s">
        <v>201</v>
      </c>
      <c r="E45" s="15"/>
      <c r="F45" s="15"/>
      <c r="G45" s="15"/>
      <c r="H45" s="16"/>
      <c r="I45" s="2">
        <v>44</v>
      </c>
    </row>
  </sheetData>
  <sortState ref="A2:I44">
    <sortCondition ref="H2" descending="1"/>
  </sortState>
  <mergeCells count="3">
    <mergeCell ref="D43:H43"/>
    <mergeCell ref="D44:H44"/>
    <mergeCell ref="D45:H4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体育教学 专业素质</vt:lpstr>
      <vt:lpstr>运动训练、社体 专业素质</vt:lpstr>
      <vt:lpstr>24专硕（科研、思想、文体）加分明细</vt:lpstr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赵媛媛__zyy</cp:lastModifiedBy>
  <dcterms:created xsi:type="dcterms:W3CDTF">2024-09-08T08:06:00Z</dcterms:created>
  <dcterms:modified xsi:type="dcterms:W3CDTF">2025-09-09T11:14:12Z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B5C91EC2A3134911BA440A07F8810C8D_13</vt:lpwstr>
  </property>
  <property fmtid="{D5CDD505-2E9C-101B-9397-08002B2CF9AE}" pid="3" name="KSOProductBuildVer">
    <vt:lpwstr>2052-12.1.0.22529</vt:lpwstr>
  </property>
</Properties>
</file>