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4"/>
  </bookViews>
  <sheets>
    <sheet name="运动人体科学" sheetId="1" r:id="rId1"/>
    <sheet name="体育人文社会学" sheetId="2" r:id="rId2"/>
    <sheet name="体育教育训练学" sheetId="3" r:id="rId3"/>
    <sheet name="Sheet1" sheetId="5" r:id="rId4"/>
    <sheet name="总排名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<sst xmlns="http://schemas.openxmlformats.org/spreadsheetml/2006/main" count="304" uniqueCount="130">
  <si>
    <t>学科</t>
  </si>
  <si>
    <t>马克思主义与社会科学方法论</t>
  </si>
  <si>
    <t>新时代中国特色社会主义理论与实践（学硕）</t>
  </si>
  <si>
    <t>运动机能形态学</t>
  </si>
  <si>
    <t>科研伦理与学术规范（线上课程）</t>
  </si>
  <si>
    <t>英语</t>
  </si>
  <si>
    <t>研究生素养可——积极心理与情绪智慧（线上）</t>
  </si>
  <si>
    <t>体育科学研究方法高级教程</t>
  </si>
  <si>
    <t>运动训练学高级课教程</t>
  </si>
  <si>
    <t>体育运动心理学高级教程</t>
  </si>
  <si>
    <t>运动生理学高级教程</t>
  </si>
  <si>
    <t xml:space="preserve">运动康复生物理学 </t>
  </si>
  <si>
    <t>平均分</t>
  </si>
  <si>
    <t>最高分</t>
  </si>
  <si>
    <t>学位素质得分</t>
  </si>
  <si>
    <t>体育保健学</t>
  </si>
  <si>
    <t>逻辑学</t>
  </si>
  <si>
    <t>体育学科发展专题前沿</t>
  </si>
  <si>
    <t>运动科学综合实验技能</t>
  </si>
  <si>
    <t>论文写作指导课程</t>
  </si>
  <si>
    <t>体育原理</t>
  </si>
  <si>
    <t>体育统计应用实务</t>
  </si>
  <si>
    <t>实验室安全与防护</t>
  </si>
  <si>
    <t>运动处方与营养</t>
  </si>
  <si>
    <t>非学位课程素质</t>
  </si>
  <si>
    <t>专业素质得分</t>
  </si>
  <si>
    <t>兰本田</t>
  </si>
  <si>
    <t>运动人体科学</t>
  </si>
  <si>
    <t>褚一帆</t>
  </si>
  <si>
    <t>王哲琪</t>
  </si>
  <si>
    <t>张亚萍</t>
  </si>
  <si>
    <t>姓名</t>
  </si>
  <si>
    <t>学号</t>
  </si>
  <si>
    <t>专业</t>
  </si>
  <si>
    <t>学位课程</t>
  </si>
  <si>
    <t>非学位课程</t>
  </si>
  <si>
    <t>马克思主义与社会科学方法</t>
  </si>
  <si>
    <t>科研伦理与学术规范（线上）</t>
  </si>
  <si>
    <t>研究生素养课——积极心理与情绪智慧（线上）</t>
  </si>
  <si>
    <t>体育社会学高级教程</t>
  </si>
  <si>
    <t>体育管理学高级教程</t>
  </si>
  <si>
    <t>学校体育领域专题</t>
  </si>
  <si>
    <t>中外体育文化简史</t>
  </si>
  <si>
    <t>学位课程素质得分</t>
  </si>
  <si>
    <t>体育经济学</t>
  </si>
  <si>
    <t>社会学概论</t>
  </si>
  <si>
    <t>体育学科发展前沿专题</t>
  </si>
  <si>
    <t>体育人文社会科学导论</t>
  </si>
  <si>
    <t>运动科学与健康</t>
  </si>
  <si>
    <t>非学位科研素质</t>
  </si>
  <si>
    <t>英语六级</t>
  </si>
  <si>
    <t>张警心</t>
  </si>
  <si>
    <t>体育人文社会学</t>
  </si>
  <si>
    <t>贺雷涛</t>
  </si>
  <si>
    <t>张志豪</t>
  </si>
  <si>
    <t>王晨琦</t>
  </si>
  <si>
    <t>罗丹</t>
  </si>
  <si>
    <t>运动训练学高级教程</t>
  </si>
  <si>
    <t>运动技能学习原理</t>
  </si>
  <si>
    <t>体育与健康课程与教学论</t>
  </si>
  <si>
    <t>楚子毅</t>
  </si>
  <si>
    <t>体育教育训练学</t>
  </si>
  <si>
    <t>王瑶</t>
  </si>
  <si>
    <t>张紫康</t>
  </si>
  <si>
    <t>张雅闲</t>
  </si>
  <si>
    <t>刘书雅</t>
  </si>
  <si>
    <t>许影丽</t>
  </si>
  <si>
    <t>樊思雨</t>
  </si>
  <si>
    <t>董轶博</t>
  </si>
  <si>
    <t>宋跃虎</t>
  </si>
  <si>
    <t>冯圆翔</t>
  </si>
  <si>
    <t>王路瑶</t>
  </si>
  <si>
    <t>李文丽</t>
  </si>
  <si>
    <t>科研素质40%</t>
  </si>
  <si>
    <t>总分</t>
  </si>
  <si>
    <t>得分</t>
  </si>
  <si>
    <t>思想道德素质10%</t>
  </si>
  <si>
    <t>文体素质10%</t>
  </si>
  <si>
    <t>总 分</t>
  </si>
  <si>
    <t>总得分</t>
  </si>
  <si>
    <t>无</t>
  </si>
  <si>
    <t>五四唱歌第一名＋5，参加＋1；会议＋15</t>
  </si>
  <si>
    <t>优秀团员＋2；团支书＋4</t>
  </si>
  <si>
    <t>旱地龙舟第三名＋3，参加＋1；团体第二＋4；主持人＋2；羽毛球裁判＋2；会议＋7</t>
  </si>
  <si>
    <t>研究生院助管＋3</t>
  </si>
  <si>
    <t>十四科大墙报交流＋10；课题立项＋2.5；课题结项＋2.5</t>
  </si>
  <si>
    <t>优秀团员＋2；志愿者＋2；研究生会＋3；</t>
  </si>
  <si>
    <t>秋季拔河第五名＋1，参加＋1；会议＋5</t>
  </si>
  <si>
    <t>组织委员＋3</t>
  </si>
  <si>
    <t>旱地龙舟第三名＋3，参加＋1；团体第二＋4；会议＋15</t>
  </si>
  <si>
    <t>二级会议专题报告＋3</t>
  </si>
  <si>
    <t>班长＋5；志愿者＋3</t>
  </si>
  <si>
    <t>新闻稿＋1；冬季拔河第三名＋3，参加＋1；首届跳绳＋5，参加＋1；3v3裁判＋2；夜跑＋1；秋季拔河第五名＋1，参加＋1；迎新杯季军＋3，参加＋1；匹克球裁判＋2；会议＋15</t>
  </si>
  <si>
    <t>志愿者＋2；文明宿舍＋2；优秀团员＋2；研究生会＋3</t>
  </si>
  <si>
    <t>表演活动＋2；裁判＋2；十人九足第二名＋4，参加＋1；团体第二＋4；会议＋0</t>
  </si>
  <si>
    <t>十四科大书面交流＋5</t>
  </si>
  <si>
    <t>志愿者＋2</t>
  </si>
  <si>
    <t>秋季拔河第五名＋1，参加＋1；首届跳绳第一名＋5，参加＋1；团队第二＋4，运动会跳绳第二名＋4，参加＋1；匹克球第一＋5，参加＋1；冬季拔河第三名＋3，参加＋1；羽毛球裁判＋2；排球裁判＋2；3v3裁判＋2；会议＋4</t>
  </si>
  <si>
    <t>河南省哲社科立项＋2.5；十四科大会议墙报交流＋10</t>
  </si>
  <si>
    <t>62届运动会跳大绳第二名＋4，参加＋1；团体第二＋4；新闻稿＋1；迎新杯篮球裁判＋4；迎新篮球赛第三名＋3，参加＋1；雄风杯裁判＋2；冬季拔河比赛第三名＋3，参加＋1；八字跳绳第三名＋3，参加＋1；秋季拔河第五名＋1，参加＋1；会议＋7</t>
  </si>
  <si>
    <t>课题立项＋2.5</t>
  </si>
  <si>
    <t>志愿者＋5</t>
  </si>
  <si>
    <t>团体第二＋4；运动会拔河第三＋3，参加＋1；新闻稿＋6；会议＋3</t>
  </si>
  <si>
    <t>助管＋2</t>
  </si>
  <si>
    <t>秋季拔河第五名＋1，参加＋1；冬季拔河第二名＋4，参加＋1；运动会跳大绳第二名＋4，参加＋1；团体第二＋4；迎新篮球季军＋3，参加＋1；五四唱歌第一名＋5，参加＋1；新闻稿＋1；3v3裁判＋2；会议＋4</t>
  </si>
  <si>
    <t>兼职辅导员＋5；志愿者＋5</t>
  </si>
  <si>
    <t>新闻稿＋10；活动＋2；冬季拔河第三名＋3，参加＋1；会议＋14</t>
  </si>
  <si>
    <t>二级会议专题报告＋3；十四科大专题报告＋20</t>
  </si>
  <si>
    <t>秋季拔河第五名＋1，参加＋1；首届跳绳第一名＋5，参加＋1；羽毛球第二名＋4，参加＋1；会议＋5</t>
  </si>
  <si>
    <t>二级会议专题＋3；墙报＋1；十四科大墙报交流＋10；立项申请书＋2.5</t>
  </si>
  <si>
    <t>优秀团员＋2；助管＋2</t>
  </si>
  <si>
    <t>秋季拔河第五名＋1，参加＋1；运动会拔河第四名＋2，参加＋1；团体第二＋4；排球裁判＋2；会议＋19</t>
  </si>
  <si>
    <t>志愿者＋1</t>
  </si>
  <si>
    <t>省乒乓球比赛参与＋3；省乒乓球混双第三名＋10；匹克球女双第一名＋5，参加＋1；匹克球女单第三名＋3；运动会跳绳第二名＋4，参与＋1；团体第二＋4；首届跳绳第三＋3，参加＋1；羽毛球第二＋4，参加＋1；裁判＋6；会议＋6</t>
  </si>
  <si>
    <t>迎新杯季军＋3，参加＋1；秋季拔河第五名＋1，参加＋1；省篮球赛第二名＋12，参加＋3；3v3裁判＋2；博士后杯裁判＋2；会议＋2</t>
  </si>
  <si>
    <t>二级会议墙报交流＋1；课题结项＋2.5</t>
  </si>
  <si>
    <t>志愿者＋5；学习委员＋3</t>
  </si>
  <si>
    <t>新闻稿＋4；羽毛球第二名＋4，参加＋1；会议＋4</t>
  </si>
  <si>
    <t>二级会议专题报告＋3；墙报＋1</t>
  </si>
  <si>
    <t>女子篮球＋4；表演活动＋3；团体第二＋4；五四唱歌＋6；征文＋1；羽毛球第二名＋5；十人九足第二名＋5；秋季拔河＋2；冬季拔河＋4；会议＋11</t>
  </si>
  <si>
    <t>体育学院拔河比赛第五名＋1，参加＋1；羽毛球裁判＋2；排球裁判＋2；会议＋1</t>
  </si>
  <si>
    <t>研究生会＋3；志愿者＋3</t>
  </si>
  <si>
    <t>运动会拔河第四名＋2，参加＋1；团体第二＋4；表演活动＋8；五四唱歌第一名＋5，参加＋1；拔河裁判＋2；省赛第七名＋3，参加＋3；3v3裁判＋2；会议＋8</t>
  </si>
  <si>
    <t>专业素质</t>
  </si>
  <si>
    <t>科研素质</t>
  </si>
  <si>
    <t>思想素质</t>
  </si>
  <si>
    <t>文体素质</t>
  </si>
  <si>
    <t>排名</t>
  </si>
  <si>
    <t>不参与评选</t>
  </si>
  <si>
    <t>综测小组成员：兰本田、王晨琦、王瑶
党员监督：张警心、刘书雅
黄色部分是本学硕班学位课程和非学位课程最高分，以及科研、思想及文体最高分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</si>
</sst>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  <numFmt numFmtId="179" formatCode="0.000_);[Red]\(0.000\)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8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>
      <alignment vertical="center"/>
    </xf>
    <xf numFmtId="178" fontId="0" fillId="0" borderId="0" xfId="0" applyNumberFormat="1" applyFill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8" fontId="2" fillId="0" borderId="0" xfId="0" applyNumberFormat="1" applyFont="1" applyFill="1">
      <alignment vertical="center"/>
    </xf>
    <xf numFmtId="178" fontId="0" fillId="3" borderId="0" xfId="0" applyNumberFormat="1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opLeftCell="N1" workbookViewId="0">
      <selection activeCell="Y7" sqref="Y7"/>
    </sheetView>
  </sheetViews>
  <sheetFormatPr defaultColWidth="8.73148148148148" defaultRowHeight="14.4" outlineLevelRow="4"/>
  <cols>
    <col min="1" max="1" width="8.73148148148148" style="56"/>
    <col min="2" max="2" width="14.2685185185185" style="56" customWidth="1"/>
    <col min="3" max="5" width="12.3611111111111" style="56" customWidth="1"/>
    <col min="6" max="13" width="12.3611111111111" style="49" customWidth="1"/>
    <col min="14" max="14" width="12.8888888888889" style="49" customWidth="1"/>
    <col min="15" max="15" width="13" style="49"/>
    <col min="16" max="16" width="8.73148148148148" style="49"/>
    <col min="17" max="17" width="13" style="67"/>
    <col min="18" max="18" width="8.73148148148148" style="49"/>
    <col min="19" max="19" width="8.73148148148148" style="67"/>
    <col min="20" max="24" width="8.73148148148148" style="49"/>
    <col min="25" max="25" width="8.73148148148148" style="56"/>
    <col min="26" max="26" width="8.73148148148148" style="49"/>
    <col min="27" max="27" width="8.73148148148148" style="56"/>
    <col min="28" max="28" width="13" style="49"/>
    <col min="29" max="29" width="8.73148148148148" style="56"/>
    <col min="30" max="30" width="13" style="49"/>
    <col min="31" max="31" width="8.36111111111111" style="49" customWidth="1"/>
    <col min="32" max="32" width="10.0740740740741" style="49" customWidth="1"/>
    <col min="33" max="33" width="11.5740740740741" style="58" customWidth="1"/>
  </cols>
  <sheetData>
    <row r="1" s="49" customFormat="1" ht="72" customHeight="1" spans="1:31">
      <c r="A1" s="68" t="s">
        <v>0</v>
      </c>
      <c r="B1" s="68"/>
      <c r="C1" s="68"/>
      <c r="D1" s="34" t="s">
        <v>1</v>
      </c>
      <c r="E1" s="69" t="s">
        <v>2</v>
      </c>
      <c r="F1" s="69" t="s">
        <v>3</v>
      </c>
      <c r="G1" s="34" t="s">
        <v>4</v>
      </c>
      <c r="H1" s="34" t="s">
        <v>5</v>
      </c>
      <c r="I1" s="34" t="s">
        <v>6</v>
      </c>
      <c r="J1" s="34" t="s">
        <v>7</v>
      </c>
      <c r="K1" s="34" t="s">
        <v>8</v>
      </c>
      <c r="L1" s="69" t="s">
        <v>9</v>
      </c>
      <c r="M1" s="34" t="s">
        <v>10</v>
      </c>
      <c r="N1" s="34" t="s">
        <v>11</v>
      </c>
      <c r="O1" s="34" t="s">
        <v>12</v>
      </c>
      <c r="P1" s="70" t="s">
        <v>13</v>
      </c>
      <c r="Q1" s="71" t="s">
        <v>14</v>
      </c>
      <c r="R1" s="31"/>
      <c r="S1" s="34" t="s">
        <v>15</v>
      </c>
      <c r="T1" s="72" t="s">
        <v>16</v>
      </c>
      <c r="U1" s="34" t="s">
        <v>17</v>
      </c>
      <c r="V1" s="34" t="s">
        <v>18</v>
      </c>
      <c r="W1" s="34" t="s">
        <v>19</v>
      </c>
      <c r="X1" s="34" t="s">
        <v>20</v>
      </c>
      <c r="Y1" s="74" t="s">
        <v>21</v>
      </c>
      <c r="Z1" s="34" t="s">
        <v>22</v>
      </c>
      <c r="AA1" s="74" t="s">
        <v>23</v>
      </c>
      <c r="AB1" s="34" t="s">
        <v>12</v>
      </c>
      <c r="AC1" s="2" t="s">
        <v>13</v>
      </c>
      <c r="AD1" s="34" t="s">
        <v>24</v>
      </c>
      <c r="AE1" s="75" t="s">
        <v>25</v>
      </c>
    </row>
    <row r="2" spans="1:31">
      <c r="A2" s="56" t="s">
        <v>26</v>
      </c>
      <c r="B2" s="56" t="s">
        <v>27</v>
      </c>
      <c r="C2" s="56">
        <v>2406183005</v>
      </c>
      <c r="D2" s="56">
        <v>86</v>
      </c>
      <c r="E2" s="56">
        <v>91</v>
      </c>
      <c r="F2" s="49">
        <v>86</v>
      </c>
      <c r="G2" s="49">
        <v>98</v>
      </c>
      <c r="H2" s="49">
        <v>75</v>
      </c>
      <c r="I2" s="49">
        <v>92</v>
      </c>
      <c r="J2" s="49">
        <v>81</v>
      </c>
      <c r="K2" s="49">
        <v>90</v>
      </c>
      <c r="L2" s="49">
        <v>89</v>
      </c>
      <c r="M2" s="49">
        <v>83</v>
      </c>
      <c r="N2" s="49">
        <v>92</v>
      </c>
      <c r="O2" s="60">
        <f>AVERAGE(D2:N2)</f>
        <v>87.5454545454545</v>
      </c>
      <c r="P2" s="49">
        <v>91.45</v>
      </c>
      <c r="Q2" s="73">
        <f>O2*20/P2</f>
        <v>19.1460808191262</v>
      </c>
      <c r="S2" s="67">
        <v>93</v>
      </c>
      <c r="T2" s="49">
        <v>93</v>
      </c>
      <c r="U2" s="49">
        <v>98</v>
      </c>
      <c r="V2" s="49">
        <v>92</v>
      </c>
      <c r="W2" s="49">
        <v>78</v>
      </c>
      <c r="X2" s="49">
        <v>88</v>
      </c>
      <c r="Y2" s="56">
        <v>92</v>
      </c>
      <c r="Z2" s="49">
        <v>93</v>
      </c>
      <c r="AA2" s="56">
        <v>90</v>
      </c>
      <c r="AB2" s="60">
        <f>AVERAGE(S2:AA2)</f>
        <v>90.7777777777778</v>
      </c>
      <c r="AC2" s="56">
        <v>92.11</v>
      </c>
      <c r="AD2" s="60">
        <f>AB2*15/AC2</f>
        <v>14.7830492527051</v>
      </c>
      <c r="AE2" s="60">
        <f>Q2+AD2</f>
        <v>33.9291300718313</v>
      </c>
    </row>
    <row r="3" spans="1:31">
      <c r="A3" s="56" t="s">
        <v>28</v>
      </c>
      <c r="B3" s="56" t="s">
        <v>27</v>
      </c>
      <c r="C3" s="56">
        <v>2406183013</v>
      </c>
      <c r="D3" s="56">
        <v>90</v>
      </c>
      <c r="E3" s="56">
        <v>89</v>
      </c>
      <c r="F3" s="49">
        <v>88</v>
      </c>
      <c r="G3" s="49">
        <v>98</v>
      </c>
      <c r="H3" s="49">
        <v>80</v>
      </c>
      <c r="I3" s="49">
        <v>93</v>
      </c>
      <c r="J3" s="49">
        <v>92</v>
      </c>
      <c r="K3" s="49">
        <v>90</v>
      </c>
      <c r="L3" s="49">
        <v>88</v>
      </c>
      <c r="M3" s="49">
        <v>86</v>
      </c>
      <c r="N3" s="49">
        <v>93</v>
      </c>
      <c r="O3" s="60">
        <f>AVERAGE(D3:N3)</f>
        <v>89.7272727272727</v>
      </c>
      <c r="P3" s="49">
        <v>91.45</v>
      </c>
      <c r="Q3" s="73">
        <f>O3*20/P3</f>
        <v>19.6232417118147</v>
      </c>
      <c r="S3" s="67">
        <v>93</v>
      </c>
      <c r="T3" s="49">
        <v>91</v>
      </c>
      <c r="U3" s="49">
        <v>80</v>
      </c>
      <c r="V3" s="49">
        <v>93</v>
      </c>
      <c r="W3" s="49">
        <v>80</v>
      </c>
      <c r="X3" s="49">
        <v>88</v>
      </c>
      <c r="Y3" s="56">
        <v>84</v>
      </c>
      <c r="Z3" s="49">
        <v>93</v>
      </c>
      <c r="AA3" s="56">
        <v>90</v>
      </c>
      <c r="AB3" s="76">
        <f>AVERAGE(S3:AA3)</f>
        <v>88</v>
      </c>
      <c r="AC3" s="56">
        <v>92.11</v>
      </c>
      <c r="AD3" s="60">
        <f>AB3*15/AC3</f>
        <v>14.3306915644338</v>
      </c>
      <c r="AE3" s="60">
        <f>Q3+AD3</f>
        <v>33.9539332762485</v>
      </c>
    </row>
    <row r="4" spans="1:31">
      <c r="A4" s="56" t="s">
        <v>29</v>
      </c>
      <c r="B4" s="56" t="s">
        <v>27</v>
      </c>
      <c r="C4" s="56">
        <v>2406183001</v>
      </c>
      <c r="D4" s="56">
        <v>91</v>
      </c>
      <c r="E4" s="56">
        <v>93</v>
      </c>
      <c r="F4" s="49">
        <v>92</v>
      </c>
      <c r="G4" s="49">
        <v>91</v>
      </c>
      <c r="H4" s="49">
        <v>86</v>
      </c>
      <c r="I4" s="49">
        <v>97</v>
      </c>
      <c r="J4" s="49">
        <v>91</v>
      </c>
      <c r="K4" s="49">
        <v>90</v>
      </c>
      <c r="L4" s="49">
        <v>93</v>
      </c>
      <c r="M4" s="49">
        <v>90</v>
      </c>
      <c r="N4" s="49">
        <v>92</v>
      </c>
      <c r="O4" s="66">
        <f>AVERAGE(D4:N4)</f>
        <v>91.4545454545455</v>
      </c>
      <c r="P4" s="49">
        <v>91.45</v>
      </c>
      <c r="Q4" s="73">
        <f>O4*20/P4</f>
        <v>20.0009940851931</v>
      </c>
      <c r="S4" s="67">
        <v>93</v>
      </c>
      <c r="T4" s="49">
        <v>96</v>
      </c>
      <c r="U4" s="49">
        <v>80</v>
      </c>
      <c r="V4" s="49">
        <v>95</v>
      </c>
      <c r="W4" s="49">
        <v>95</v>
      </c>
      <c r="X4" s="49">
        <v>91</v>
      </c>
      <c r="Y4" s="56">
        <v>93</v>
      </c>
      <c r="Z4" s="49">
        <v>93</v>
      </c>
      <c r="AA4" s="56">
        <v>90</v>
      </c>
      <c r="AB4" s="60">
        <f>AVERAGE(S4:AA4)</f>
        <v>91.7777777777778</v>
      </c>
      <c r="AC4" s="56">
        <v>92.11</v>
      </c>
      <c r="AD4" s="60">
        <f>AB4*15/AC4</f>
        <v>14.9458980204828</v>
      </c>
      <c r="AE4" s="60">
        <f>Q4+AD4</f>
        <v>34.9468921056759</v>
      </c>
    </row>
    <row r="5" spans="1:31">
      <c r="A5" s="56" t="s">
        <v>30</v>
      </c>
      <c r="B5" s="56" t="s">
        <v>27</v>
      </c>
      <c r="C5" s="56">
        <v>2406183010</v>
      </c>
      <c r="D5" s="56">
        <v>88</v>
      </c>
      <c r="E5" s="56">
        <v>89</v>
      </c>
      <c r="F5" s="49">
        <v>93</v>
      </c>
      <c r="G5" s="49">
        <v>93</v>
      </c>
      <c r="H5" s="49">
        <v>85</v>
      </c>
      <c r="I5" s="49">
        <v>90</v>
      </c>
      <c r="J5" s="49">
        <v>89</v>
      </c>
      <c r="K5" s="49">
        <v>90</v>
      </c>
      <c r="L5" s="49">
        <v>90</v>
      </c>
      <c r="M5" s="49">
        <v>89</v>
      </c>
      <c r="N5" s="49">
        <v>93</v>
      </c>
      <c r="O5" s="60">
        <f>AVERAGE(D5:N5)</f>
        <v>89.9090909090909</v>
      </c>
      <c r="P5" s="49">
        <v>91.45</v>
      </c>
      <c r="Q5" s="73">
        <f>O5*20/P5</f>
        <v>19.6630051195387</v>
      </c>
      <c r="S5" s="67">
        <v>94</v>
      </c>
      <c r="T5" s="49">
        <v>96</v>
      </c>
      <c r="U5" s="49">
        <v>80</v>
      </c>
      <c r="V5" s="49">
        <v>94</v>
      </c>
      <c r="W5" s="49">
        <v>92</v>
      </c>
      <c r="X5" s="49">
        <v>87</v>
      </c>
      <c r="Y5" s="56">
        <v>94</v>
      </c>
      <c r="Z5" s="49">
        <v>93</v>
      </c>
      <c r="AA5" s="56">
        <v>90</v>
      </c>
      <c r="AB5" s="60">
        <f>AVERAGE(S5:AA5)</f>
        <v>91.1111111111111</v>
      </c>
      <c r="AC5" s="56">
        <v>92.11</v>
      </c>
      <c r="AD5" s="60">
        <f>AB5*15/AC5</f>
        <v>14.8373321752977</v>
      </c>
      <c r="AE5" s="60">
        <f>Q5+AD5</f>
        <v>34.5003372948364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workbookViewId="0">
      <selection activeCell="Z4" sqref="Z4"/>
    </sheetView>
  </sheetViews>
  <sheetFormatPr defaultColWidth="8.73148148148148" defaultRowHeight="14.4" outlineLevelRow="6"/>
  <cols>
    <col min="1" max="1" width="8.73148148148148" style="49"/>
    <col min="2" max="2" width="12.1018518518519" style="49" customWidth="1"/>
    <col min="3" max="3" width="14.8981481481481" style="49" customWidth="1"/>
    <col min="4" max="5" width="8.73148148148148" style="49"/>
    <col min="6" max="6" width="11.6666666666667" style="49" customWidth="1"/>
    <col min="7" max="7" width="8.73148148148148" style="49"/>
    <col min="8" max="8" width="14.3333333333333" style="49" customWidth="1"/>
    <col min="9" max="13" width="8.73148148148148" style="49"/>
    <col min="14" max="14" width="12.8148148148148" style="49"/>
    <col min="15" max="15" width="8.73148148148148" style="49"/>
    <col min="16" max="16" width="10.3611111111111" style="49" customWidth="1"/>
    <col min="17" max="17" width="8.34259259259259" style="49" customWidth="1"/>
    <col min="18" max="23" width="8.73148148148148" style="49"/>
    <col min="24" max="24" width="16.3333333333333" style="49" customWidth="1"/>
    <col min="25" max="25" width="15" style="49" customWidth="1"/>
    <col min="26" max="26" width="13" style="49"/>
    <col min="27" max="27" width="9.4537037037037" style="58" customWidth="1"/>
    <col min="28" max="28" width="13" style="49"/>
    <col min="29" max="29" width="12.5462962962963" style="58" customWidth="1"/>
    <col min="30" max="30" width="12.5462962962963" style="59" customWidth="1"/>
  </cols>
  <sheetData>
    <row r="1" s="49" customFormat="1" spans="1:30">
      <c r="A1" s="40" t="s">
        <v>31</v>
      </c>
      <c r="B1" s="40" t="s">
        <v>32</v>
      </c>
      <c r="C1" s="40" t="s">
        <v>33</v>
      </c>
      <c r="D1" s="41" t="s">
        <v>34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52"/>
      <c r="Q1" s="61"/>
      <c r="R1" s="62"/>
      <c r="S1" s="41" t="s">
        <v>35</v>
      </c>
      <c r="T1" s="42"/>
      <c r="U1" s="42"/>
      <c r="V1" s="42"/>
      <c r="W1" s="42"/>
      <c r="X1" s="42"/>
      <c r="Y1" s="42"/>
      <c r="Z1" s="42"/>
      <c r="AA1" s="63"/>
      <c r="AB1" s="42"/>
      <c r="AC1" s="64"/>
      <c r="AD1" s="53"/>
    </row>
    <row r="2" s="49" customFormat="1" ht="88.5" customHeight="1" spans="1:30">
      <c r="A2" s="43"/>
      <c r="B2" s="43"/>
      <c r="C2" s="44"/>
      <c r="D2" s="45" t="s">
        <v>36</v>
      </c>
      <c r="E2" s="45" t="s">
        <v>2</v>
      </c>
      <c r="F2" s="46" t="s">
        <v>37</v>
      </c>
      <c r="G2" s="46" t="s">
        <v>5</v>
      </c>
      <c r="H2" s="46" t="s">
        <v>38</v>
      </c>
      <c r="I2" s="46" t="s">
        <v>7</v>
      </c>
      <c r="J2" s="45" t="s">
        <v>39</v>
      </c>
      <c r="K2" s="46" t="s">
        <v>40</v>
      </c>
      <c r="L2" s="46" t="s">
        <v>41</v>
      </c>
      <c r="M2" s="46" t="s">
        <v>42</v>
      </c>
      <c r="N2" s="47" t="s">
        <v>12</v>
      </c>
      <c r="O2" s="45" t="s">
        <v>13</v>
      </c>
      <c r="P2" s="45" t="s">
        <v>43</v>
      </c>
      <c r="Q2" s="45" t="s">
        <v>44</v>
      </c>
      <c r="R2" s="45" t="s">
        <v>45</v>
      </c>
      <c r="S2" s="45" t="s">
        <v>16</v>
      </c>
      <c r="T2" s="50" t="s">
        <v>46</v>
      </c>
      <c r="U2" s="45" t="s">
        <v>47</v>
      </c>
      <c r="V2" s="45" t="s">
        <v>19</v>
      </c>
      <c r="W2" s="45" t="s">
        <v>20</v>
      </c>
      <c r="X2" s="51" t="s">
        <v>21</v>
      </c>
      <c r="Y2" s="51" t="s">
        <v>48</v>
      </c>
      <c r="Z2" s="45" t="s">
        <v>12</v>
      </c>
      <c r="AA2" s="45" t="s">
        <v>13</v>
      </c>
      <c r="AB2" s="54" t="s">
        <v>49</v>
      </c>
      <c r="AC2" s="14" t="s">
        <v>50</v>
      </c>
      <c r="AD2" s="55" t="s">
        <v>25</v>
      </c>
    </row>
    <row r="3" spans="1:30">
      <c r="A3" s="49" t="s">
        <v>51</v>
      </c>
      <c r="B3" s="49">
        <v>2406183019</v>
      </c>
      <c r="C3" s="49" t="s">
        <v>52</v>
      </c>
      <c r="D3" s="49">
        <v>87</v>
      </c>
      <c r="E3" s="49">
        <v>91</v>
      </c>
      <c r="F3" s="49">
        <v>90</v>
      </c>
      <c r="G3" s="49">
        <v>83</v>
      </c>
      <c r="H3" s="49">
        <v>89</v>
      </c>
      <c r="I3" s="49">
        <v>92</v>
      </c>
      <c r="J3" s="49">
        <v>90</v>
      </c>
      <c r="K3" s="49">
        <v>95</v>
      </c>
      <c r="L3" s="49">
        <v>94</v>
      </c>
      <c r="M3" s="49">
        <v>90</v>
      </c>
      <c r="N3" s="49">
        <f>AVERAGE(D3:M3)</f>
        <v>90.1</v>
      </c>
      <c r="O3" s="49">
        <v>91.45</v>
      </c>
      <c r="P3" s="60">
        <f>N3*20/O3</f>
        <v>19.704756697649</v>
      </c>
      <c r="Q3" s="49">
        <v>92</v>
      </c>
      <c r="R3" s="49">
        <v>94</v>
      </c>
      <c r="S3" s="49">
        <v>94</v>
      </c>
      <c r="T3" s="49">
        <v>90</v>
      </c>
      <c r="U3" s="49">
        <v>90</v>
      </c>
      <c r="V3" s="49">
        <v>90</v>
      </c>
      <c r="W3" s="49">
        <v>92</v>
      </c>
      <c r="X3" s="49">
        <v>83</v>
      </c>
      <c r="Y3" s="49">
        <v>90</v>
      </c>
      <c r="Z3" s="60">
        <f>AVERAGE(Q3:Y3)</f>
        <v>90.5555555555556</v>
      </c>
      <c r="AA3" s="56">
        <v>92.11</v>
      </c>
      <c r="AB3" s="60">
        <f>Z3*15/AA3</f>
        <v>14.7468606376434</v>
      </c>
      <c r="AD3" s="65">
        <f>P3+AB3</f>
        <v>34.4516173352924</v>
      </c>
    </row>
    <row r="4" spans="1:30">
      <c r="A4" s="49" t="s">
        <v>53</v>
      </c>
      <c r="B4" s="49">
        <v>2406183018</v>
      </c>
      <c r="C4" s="49" t="s">
        <v>52</v>
      </c>
      <c r="D4" s="49">
        <v>86</v>
      </c>
      <c r="E4" s="49">
        <v>93</v>
      </c>
      <c r="F4" s="49">
        <v>96</v>
      </c>
      <c r="G4" s="49">
        <v>82</v>
      </c>
      <c r="H4" s="49">
        <v>91</v>
      </c>
      <c r="I4" s="49">
        <v>94</v>
      </c>
      <c r="J4" s="49">
        <v>92</v>
      </c>
      <c r="K4" s="49">
        <v>90</v>
      </c>
      <c r="L4" s="49">
        <v>90</v>
      </c>
      <c r="M4" s="49">
        <v>90</v>
      </c>
      <c r="N4" s="49">
        <f>AVERAGE(D4:M4)</f>
        <v>90.4</v>
      </c>
      <c r="O4" s="49">
        <v>91.45</v>
      </c>
      <c r="P4" s="60">
        <f>N4*20/O4</f>
        <v>19.7703663203937</v>
      </c>
      <c r="Q4" s="49">
        <v>96</v>
      </c>
      <c r="R4" s="49">
        <v>91</v>
      </c>
      <c r="S4" s="49">
        <v>95</v>
      </c>
      <c r="T4" s="49">
        <v>98</v>
      </c>
      <c r="U4" s="49">
        <v>92</v>
      </c>
      <c r="V4" s="49">
        <v>90</v>
      </c>
      <c r="W4" s="49">
        <v>88</v>
      </c>
      <c r="X4" s="49">
        <v>91</v>
      </c>
      <c r="Y4" s="49">
        <v>88</v>
      </c>
      <c r="Z4" s="66">
        <f>AVERAGE(Q4:Y4)</f>
        <v>92.1111111111111</v>
      </c>
      <c r="AA4" s="56">
        <v>92.11</v>
      </c>
      <c r="AB4" s="60">
        <f>Z4*15/AA4</f>
        <v>15.0001809430753</v>
      </c>
      <c r="AD4" s="65">
        <f>P4+AB4</f>
        <v>34.770547263469</v>
      </c>
    </row>
    <row r="5" spans="1:30">
      <c r="A5" s="49" t="s">
        <v>54</v>
      </c>
      <c r="B5" s="49">
        <v>2406183007</v>
      </c>
      <c r="C5" s="49" t="s">
        <v>52</v>
      </c>
      <c r="D5" s="49">
        <v>90</v>
      </c>
      <c r="E5" s="49">
        <v>85</v>
      </c>
      <c r="F5" s="49">
        <v>93</v>
      </c>
      <c r="G5" s="49">
        <v>82</v>
      </c>
      <c r="H5" s="49">
        <v>93</v>
      </c>
      <c r="I5" s="49">
        <v>84</v>
      </c>
      <c r="J5" s="49">
        <v>91</v>
      </c>
      <c r="K5" s="49">
        <v>90</v>
      </c>
      <c r="L5" s="49">
        <v>95</v>
      </c>
      <c r="M5" s="49">
        <v>90</v>
      </c>
      <c r="N5" s="49">
        <f>AVERAGE(D5:M5)</f>
        <v>89.3</v>
      </c>
      <c r="O5" s="49">
        <v>91.45</v>
      </c>
      <c r="P5" s="60">
        <f>N5*20/O5</f>
        <v>19.5297977036632</v>
      </c>
      <c r="Q5" s="49">
        <v>95</v>
      </c>
      <c r="R5" s="49">
        <v>91</v>
      </c>
      <c r="S5" s="49">
        <v>94</v>
      </c>
      <c r="T5" s="49">
        <v>98</v>
      </c>
      <c r="U5" s="49">
        <v>92</v>
      </c>
      <c r="V5" s="49">
        <v>85</v>
      </c>
      <c r="W5" s="49">
        <v>85</v>
      </c>
      <c r="X5" s="49">
        <v>88</v>
      </c>
      <c r="Y5" s="49">
        <v>87</v>
      </c>
      <c r="Z5" s="60">
        <f>AVERAGE(Q5:Y5)</f>
        <v>90.5555555555556</v>
      </c>
      <c r="AA5" s="56">
        <v>92.11</v>
      </c>
      <c r="AB5" s="60">
        <f>Z5*15/AA5</f>
        <v>14.7468606376434</v>
      </c>
      <c r="AD5" s="65">
        <f>P5+AB5</f>
        <v>34.2766583413066</v>
      </c>
    </row>
    <row r="6" spans="1:30">
      <c r="A6" s="49" t="s">
        <v>55</v>
      </c>
      <c r="B6" s="49">
        <v>2406183012</v>
      </c>
      <c r="C6" s="49" t="s">
        <v>52</v>
      </c>
      <c r="D6" s="49">
        <v>92</v>
      </c>
      <c r="E6" s="49">
        <v>93</v>
      </c>
      <c r="F6" s="49">
        <v>98</v>
      </c>
      <c r="G6" s="49">
        <v>75</v>
      </c>
      <c r="H6" s="49">
        <v>92</v>
      </c>
      <c r="I6" s="49">
        <v>95</v>
      </c>
      <c r="J6" s="49">
        <v>87</v>
      </c>
      <c r="K6" s="49">
        <v>85</v>
      </c>
      <c r="L6" s="49">
        <v>90</v>
      </c>
      <c r="M6" s="49">
        <v>90</v>
      </c>
      <c r="N6" s="49">
        <f>AVERAGE(D6:M6)</f>
        <v>89.7</v>
      </c>
      <c r="O6" s="49">
        <v>91.45</v>
      </c>
      <c r="P6" s="60">
        <f>N6*20/O6</f>
        <v>19.6172772006561</v>
      </c>
      <c r="Q6" s="49">
        <v>94</v>
      </c>
      <c r="R6" s="49">
        <v>94</v>
      </c>
      <c r="S6" s="49">
        <v>91</v>
      </c>
      <c r="T6" s="49">
        <v>90</v>
      </c>
      <c r="U6" s="49">
        <v>90</v>
      </c>
      <c r="V6" s="49">
        <v>80</v>
      </c>
      <c r="W6" s="49">
        <v>89</v>
      </c>
      <c r="X6" s="49">
        <v>76</v>
      </c>
      <c r="Y6" s="49">
        <v>82</v>
      </c>
      <c r="Z6" s="60">
        <f>AVERAGE(Q6:Y6)</f>
        <v>87.3333333333333</v>
      </c>
      <c r="AA6" s="56">
        <v>92.11</v>
      </c>
      <c r="AB6" s="60">
        <f>Z6*15/AA6</f>
        <v>14.2221257192487</v>
      </c>
      <c r="AD6" s="65">
        <f>P6+AB6</f>
        <v>33.8394029199048</v>
      </c>
    </row>
    <row r="7" spans="1:30">
      <c r="A7" s="49" t="s">
        <v>56</v>
      </c>
      <c r="B7" s="49">
        <v>2406183020</v>
      </c>
      <c r="C7" s="49" t="s">
        <v>52</v>
      </c>
      <c r="D7" s="49">
        <v>89</v>
      </c>
      <c r="E7" s="49">
        <v>92</v>
      </c>
      <c r="F7" s="49">
        <v>94</v>
      </c>
      <c r="G7" s="49">
        <v>88</v>
      </c>
      <c r="H7" s="49">
        <v>98</v>
      </c>
      <c r="I7" s="49">
        <v>89</v>
      </c>
      <c r="J7" s="49">
        <v>88</v>
      </c>
      <c r="K7" s="49">
        <v>90</v>
      </c>
      <c r="L7" s="49">
        <v>88</v>
      </c>
      <c r="M7" s="49">
        <v>90</v>
      </c>
      <c r="N7" s="49">
        <f>AVERAGE(D7:M7)</f>
        <v>90.6</v>
      </c>
      <c r="O7" s="49">
        <v>91.45</v>
      </c>
      <c r="P7" s="60">
        <f>N7*20/O7</f>
        <v>19.8141060688901</v>
      </c>
      <c r="Q7" s="49">
        <v>91</v>
      </c>
      <c r="R7" s="49">
        <v>91</v>
      </c>
      <c r="S7" s="49">
        <v>95</v>
      </c>
      <c r="T7" s="49">
        <v>80</v>
      </c>
      <c r="U7" s="49">
        <v>91</v>
      </c>
      <c r="V7" s="49">
        <v>85</v>
      </c>
      <c r="W7" s="49">
        <v>88</v>
      </c>
      <c r="X7" s="49">
        <v>93</v>
      </c>
      <c r="Y7" s="49">
        <v>91</v>
      </c>
      <c r="Z7" s="60">
        <f>AVERAGE(Q7:Y7)</f>
        <v>89.4444444444444</v>
      </c>
      <c r="AA7" s="56">
        <v>92.11</v>
      </c>
      <c r="AB7" s="60">
        <f>Z7*15/AA7</f>
        <v>14.5659175623349</v>
      </c>
      <c r="AD7" s="65">
        <f>P7+AB7</f>
        <v>34.380023631225</v>
      </c>
    </row>
  </sheetData>
  <mergeCells count="3">
    <mergeCell ref="D1:P1"/>
    <mergeCell ref="Q1:R1"/>
    <mergeCell ref="S1:A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zoomScale="85" zoomScaleNormal="85" workbookViewId="0">
      <selection activeCell="H23" sqref="H23"/>
    </sheetView>
  </sheetViews>
  <sheetFormatPr defaultColWidth="8.73148148148148" defaultRowHeight="14.4"/>
  <cols>
    <col min="1" max="1" width="8.73148148148148" style="19"/>
    <col min="2" max="2" width="12.4537037037037" style="19" customWidth="1"/>
    <col min="3" max="3" width="14.7685185185185" style="19" customWidth="1"/>
    <col min="4" max="4" width="11.3611111111111" style="19" customWidth="1"/>
    <col min="5" max="5" width="10.7222222222222" style="19" customWidth="1"/>
    <col min="6" max="6" width="12.3333333333333" style="20" customWidth="1"/>
    <col min="7" max="7" width="12.2037037037037" style="19" customWidth="1"/>
    <col min="8" max="8" width="14.962962962963" style="19" customWidth="1"/>
    <col min="9" max="9" width="10.3611111111111" style="21" customWidth="1"/>
    <col min="10" max="10" width="23.0555555555556" style="19" customWidth="1"/>
    <col min="11" max="11" width="8.73148148148148" style="19"/>
    <col min="12" max="12" width="9.90740740740741" style="19" customWidth="1"/>
    <col min="13" max="13" width="14.7685185185185" style="21" customWidth="1"/>
    <col min="14" max="14" width="7" style="19" customWidth="1"/>
    <col min="15" max="15" width="15.1574074074074" style="19" customWidth="1"/>
    <col min="16" max="22" width="8.73148148148148" style="19"/>
    <col min="23" max="23" width="16.8148148148148" style="19" customWidth="1"/>
    <col min="24" max="24" width="23.8796296296296" style="19" customWidth="1"/>
    <col min="25" max="25" width="13" style="19"/>
    <col min="26" max="26" width="8.73148148148148" style="19"/>
    <col min="27" max="27" width="10.787037037037" customWidth="1"/>
    <col min="29" max="29" width="13.8703703703704" customWidth="1"/>
  </cols>
  <sheetData>
    <row r="1" s="19" customFormat="1" spans="1:30">
      <c r="A1" s="40" t="s">
        <v>31</v>
      </c>
      <c r="B1" s="40" t="s">
        <v>32</v>
      </c>
      <c r="C1" s="40" t="s">
        <v>33</v>
      </c>
      <c r="D1" s="41" t="s">
        <v>34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 t="s">
        <v>35</v>
      </c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52"/>
      <c r="AD1" s="53"/>
    </row>
    <row r="2" ht="86" customHeight="1" spans="1:29">
      <c r="A2" s="43"/>
      <c r="B2" s="43"/>
      <c r="C2" s="44"/>
      <c r="D2" s="45" t="s">
        <v>1</v>
      </c>
      <c r="E2" s="45" t="s">
        <v>2</v>
      </c>
      <c r="F2" s="46" t="s">
        <v>37</v>
      </c>
      <c r="G2" s="46" t="s">
        <v>5</v>
      </c>
      <c r="H2" s="46" t="s">
        <v>38</v>
      </c>
      <c r="I2" s="46" t="s">
        <v>7</v>
      </c>
      <c r="J2" s="45" t="s">
        <v>57</v>
      </c>
      <c r="K2" s="46" t="s">
        <v>9</v>
      </c>
      <c r="L2" s="46" t="s">
        <v>10</v>
      </c>
      <c r="M2" s="47" t="s">
        <v>12</v>
      </c>
      <c r="N2" s="45" t="s">
        <v>13</v>
      </c>
      <c r="O2" s="45" t="s">
        <v>43</v>
      </c>
      <c r="P2" s="45" t="s">
        <v>21</v>
      </c>
      <c r="Q2" s="45" t="s">
        <v>16</v>
      </c>
      <c r="R2" s="45" t="s">
        <v>46</v>
      </c>
      <c r="S2" s="50" t="s">
        <v>58</v>
      </c>
      <c r="T2" s="45" t="s">
        <v>19</v>
      </c>
      <c r="U2" s="45" t="s">
        <v>20</v>
      </c>
      <c r="V2" s="45" t="s">
        <v>41</v>
      </c>
      <c r="W2" s="51" t="s">
        <v>48</v>
      </c>
      <c r="X2" s="51" t="s">
        <v>59</v>
      </c>
      <c r="Y2" s="45" t="s">
        <v>12</v>
      </c>
      <c r="Z2" s="45" t="s">
        <v>13</v>
      </c>
      <c r="AA2" s="54" t="s">
        <v>49</v>
      </c>
      <c r="AB2" s="14" t="s">
        <v>50</v>
      </c>
      <c r="AC2" s="55" t="s">
        <v>25</v>
      </c>
    </row>
    <row r="3" spans="1:29">
      <c r="A3" s="19" t="s">
        <v>60</v>
      </c>
      <c r="B3" s="19">
        <v>2406183002</v>
      </c>
      <c r="C3" s="19" t="s">
        <v>61</v>
      </c>
      <c r="D3" s="19">
        <v>86</v>
      </c>
      <c r="E3" s="19">
        <v>85</v>
      </c>
      <c r="F3" s="20">
        <v>95</v>
      </c>
      <c r="G3" s="19">
        <v>79</v>
      </c>
      <c r="H3" s="19">
        <v>91</v>
      </c>
      <c r="I3" s="21">
        <v>89</v>
      </c>
      <c r="J3" s="19">
        <v>80</v>
      </c>
      <c r="K3" s="19">
        <v>76</v>
      </c>
      <c r="L3" s="19">
        <v>78</v>
      </c>
      <c r="M3" s="48">
        <f>AVERAGE(D3:L3)</f>
        <v>84.3333333333333</v>
      </c>
      <c r="N3" s="49">
        <v>91.45</v>
      </c>
      <c r="O3" s="48">
        <f>M3*20/N3</f>
        <v>18.4435939493348</v>
      </c>
      <c r="P3" s="19">
        <v>72</v>
      </c>
      <c r="Q3" s="19">
        <v>93</v>
      </c>
      <c r="R3" s="19">
        <v>80</v>
      </c>
      <c r="S3" s="19">
        <v>52</v>
      </c>
      <c r="T3" s="19">
        <v>75</v>
      </c>
      <c r="U3" s="19">
        <v>91</v>
      </c>
      <c r="V3" s="19">
        <v>85</v>
      </c>
      <c r="W3" s="19">
        <v>85</v>
      </c>
      <c r="X3" s="19">
        <v>83</v>
      </c>
      <c r="Y3" s="48">
        <f>AVERAGE(P3:X3)</f>
        <v>79.5555555555556</v>
      </c>
      <c r="Z3" s="56">
        <v>92.11</v>
      </c>
      <c r="AA3" s="57">
        <f>Y3*15/Z3</f>
        <v>12.9555241920892</v>
      </c>
      <c r="AC3" s="57">
        <f>O3+AA3</f>
        <v>31.399118141424</v>
      </c>
    </row>
    <row r="4" spans="1:29">
      <c r="A4" s="19" t="s">
        <v>62</v>
      </c>
      <c r="B4" s="19">
        <v>2406183017</v>
      </c>
      <c r="C4" s="19" t="s">
        <v>61</v>
      </c>
      <c r="D4" s="19">
        <v>93</v>
      </c>
      <c r="E4" s="19">
        <v>93</v>
      </c>
      <c r="F4" s="20">
        <v>95</v>
      </c>
      <c r="G4" s="19">
        <v>78</v>
      </c>
      <c r="H4" s="19">
        <v>93</v>
      </c>
      <c r="I4" s="21">
        <v>83</v>
      </c>
      <c r="J4" s="19">
        <v>90</v>
      </c>
      <c r="K4" s="19">
        <v>93</v>
      </c>
      <c r="L4" s="19">
        <v>85</v>
      </c>
      <c r="M4" s="48">
        <f t="shared" ref="M4:M14" si="0">AVERAGE(D4:L4)</f>
        <v>89.2222222222222</v>
      </c>
      <c r="N4" s="49">
        <v>91.45</v>
      </c>
      <c r="O4" s="48">
        <f t="shared" ref="O4:O14" si="1">M4*20/N4</f>
        <v>19.5127878014701</v>
      </c>
      <c r="P4" s="19">
        <v>88</v>
      </c>
      <c r="Q4" s="19">
        <v>93</v>
      </c>
      <c r="R4" s="19">
        <v>80</v>
      </c>
      <c r="S4" s="19">
        <v>80</v>
      </c>
      <c r="T4" s="19">
        <v>90</v>
      </c>
      <c r="U4" s="19">
        <v>87</v>
      </c>
      <c r="V4" s="19">
        <v>89</v>
      </c>
      <c r="W4" s="19">
        <v>88</v>
      </c>
      <c r="X4" s="19">
        <v>92</v>
      </c>
      <c r="Y4" s="48">
        <f t="shared" ref="Y4:Y14" si="2">AVERAGE(P4:X4)</f>
        <v>87.4444444444444</v>
      </c>
      <c r="Z4" s="56">
        <v>92.11</v>
      </c>
      <c r="AA4" s="57">
        <f t="shared" ref="AA4:AA14" si="3">Y4*15/Z4</f>
        <v>14.2402200267796</v>
      </c>
      <c r="AC4" s="57">
        <f t="shared" ref="AC4:AC14" si="4">O4+AA4</f>
        <v>33.7530078282497</v>
      </c>
    </row>
    <row r="5" spans="1:29">
      <c r="A5" s="19" t="s">
        <v>63</v>
      </c>
      <c r="B5" s="19">
        <v>2406183014</v>
      </c>
      <c r="C5" s="19" t="s">
        <v>61</v>
      </c>
      <c r="D5" s="19">
        <v>90</v>
      </c>
      <c r="E5" s="19">
        <v>90</v>
      </c>
      <c r="F5" s="20">
        <v>94</v>
      </c>
      <c r="G5" s="19">
        <v>85</v>
      </c>
      <c r="H5" s="19">
        <v>86</v>
      </c>
      <c r="I5" s="21">
        <v>87</v>
      </c>
      <c r="J5" s="19">
        <v>90</v>
      </c>
      <c r="K5" s="19">
        <v>76</v>
      </c>
      <c r="L5" s="19">
        <v>86</v>
      </c>
      <c r="M5" s="48">
        <f t="shared" si="0"/>
        <v>87.1111111111111</v>
      </c>
      <c r="N5" s="49">
        <v>91.45</v>
      </c>
      <c r="O5" s="48">
        <f t="shared" si="1"/>
        <v>19.0510904562299</v>
      </c>
      <c r="P5" s="19">
        <v>86</v>
      </c>
      <c r="Q5" s="19">
        <v>91</v>
      </c>
      <c r="R5" s="19">
        <v>80</v>
      </c>
      <c r="S5" s="19">
        <v>79</v>
      </c>
      <c r="T5" s="19">
        <v>90</v>
      </c>
      <c r="U5" s="19">
        <v>86</v>
      </c>
      <c r="V5" s="19">
        <v>88</v>
      </c>
      <c r="W5" s="19">
        <v>87</v>
      </c>
      <c r="X5" s="19">
        <v>83</v>
      </c>
      <c r="Y5" s="48">
        <f t="shared" si="2"/>
        <v>85.5555555555556</v>
      </c>
      <c r="Z5" s="56">
        <v>92.11</v>
      </c>
      <c r="AA5" s="57">
        <f t="shared" si="3"/>
        <v>13.9326167987551</v>
      </c>
      <c r="AC5" s="57">
        <f t="shared" si="4"/>
        <v>32.983707254985</v>
      </c>
    </row>
    <row r="6" spans="1:29">
      <c r="A6" s="19" t="s">
        <v>64</v>
      </c>
      <c r="B6" s="19">
        <v>2406183015</v>
      </c>
      <c r="C6" s="19" t="s">
        <v>61</v>
      </c>
      <c r="D6" s="19">
        <v>89</v>
      </c>
      <c r="E6" s="19">
        <v>77</v>
      </c>
      <c r="F6" s="20">
        <v>97</v>
      </c>
      <c r="G6" s="19">
        <v>91</v>
      </c>
      <c r="H6" s="19">
        <v>90</v>
      </c>
      <c r="I6" s="21">
        <v>83</v>
      </c>
      <c r="J6" s="19">
        <v>90</v>
      </c>
      <c r="K6" s="19">
        <v>90</v>
      </c>
      <c r="L6" s="19">
        <v>83</v>
      </c>
      <c r="M6" s="48">
        <f t="shared" si="0"/>
        <v>87.7777777777778</v>
      </c>
      <c r="N6" s="49">
        <v>91.45</v>
      </c>
      <c r="O6" s="48">
        <f t="shared" si="1"/>
        <v>19.1968896178847</v>
      </c>
      <c r="P6" s="19">
        <v>87</v>
      </c>
      <c r="Q6" s="19">
        <v>93</v>
      </c>
      <c r="R6" s="19">
        <v>75</v>
      </c>
      <c r="S6" s="19">
        <v>82</v>
      </c>
      <c r="T6" s="19">
        <v>75</v>
      </c>
      <c r="U6" s="19">
        <v>84</v>
      </c>
      <c r="V6" s="19">
        <v>87</v>
      </c>
      <c r="W6" s="19">
        <v>88</v>
      </c>
      <c r="X6" s="19">
        <v>88</v>
      </c>
      <c r="Y6" s="48">
        <f t="shared" si="2"/>
        <v>84.3333333333333</v>
      </c>
      <c r="Z6" s="56">
        <v>92.11</v>
      </c>
      <c r="AA6" s="57">
        <f t="shared" si="3"/>
        <v>13.7335794159158</v>
      </c>
      <c r="AC6" s="57">
        <f t="shared" si="4"/>
        <v>32.9304690338004</v>
      </c>
    </row>
    <row r="7" spans="1:29">
      <c r="A7" s="19" t="s">
        <v>65</v>
      </c>
      <c r="B7" s="19">
        <v>2306183018</v>
      </c>
      <c r="C7" s="19" t="s">
        <v>61</v>
      </c>
      <c r="D7" s="19">
        <v>87</v>
      </c>
      <c r="E7" s="19">
        <v>90</v>
      </c>
      <c r="F7" s="20">
        <v>95</v>
      </c>
      <c r="G7" s="19">
        <v>86</v>
      </c>
      <c r="H7" s="19">
        <v>98</v>
      </c>
      <c r="I7" s="21">
        <v>95</v>
      </c>
      <c r="J7" s="19">
        <v>80</v>
      </c>
      <c r="K7" s="19">
        <v>95</v>
      </c>
      <c r="L7" s="19">
        <v>83</v>
      </c>
      <c r="M7" s="48">
        <f t="shared" si="0"/>
        <v>89.8888888888889</v>
      </c>
      <c r="N7" s="49">
        <v>91.45</v>
      </c>
      <c r="O7" s="48">
        <f t="shared" si="1"/>
        <v>19.658586963125</v>
      </c>
      <c r="P7" s="19">
        <v>88</v>
      </c>
      <c r="Q7" s="19">
        <v>94</v>
      </c>
      <c r="R7" s="19">
        <v>80</v>
      </c>
      <c r="S7" s="19">
        <v>85</v>
      </c>
      <c r="T7" s="19">
        <v>90</v>
      </c>
      <c r="U7" s="19">
        <v>91</v>
      </c>
      <c r="V7" s="19">
        <v>87</v>
      </c>
      <c r="W7" s="19">
        <v>86</v>
      </c>
      <c r="X7" s="19">
        <v>80</v>
      </c>
      <c r="Y7" s="48">
        <f t="shared" si="2"/>
        <v>86.7777777777778</v>
      </c>
      <c r="Z7" s="56">
        <v>92.11</v>
      </c>
      <c r="AA7" s="57">
        <f t="shared" si="3"/>
        <v>14.1316541815945</v>
      </c>
      <c r="AC7" s="57">
        <f t="shared" si="4"/>
        <v>33.7902411447194</v>
      </c>
    </row>
    <row r="8" spans="1:29">
      <c r="A8" s="19" t="s">
        <v>66</v>
      </c>
      <c r="B8" s="19">
        <v>2406183004</v>
      </c>
      <c r="C8" s="19" t="s">
        <v>61</v>
      </c>
      <c r="D8" s="19">
        <v>88</v>
      </c>
      <c r="E8" s="19">
        <v>92</v>
      </c>
      <c r="F8" s="20">
        <v>92</v>
      </c>
      <c r="G8" s="19">
        <v>76</v>
      </c>
      <c r="H8" s="19">
        <v>88</v>
      </c>
      <c r="I8" s="21">
        <v>90</v>
      </c>
      <c r="J8" s="19">
        <v>90</v>
      </c>
      <c r="K8" s="19">
        <v>90</v>
      </c>
      <c r="L8" s="19">
        <v>92</v>
      </c>
      <c r="M8" s="48">
        <f t="shared" si="0"/>
        <v>88.6666666666667</v>
      </c>
      <c r="N8" s="49">
        <v>91.45</v>
      </c>
      <c r="O8" s="48">
        <f t="shared" si="1"/>
        <v>19.3912885000911</v>
      </c>
      <c r="P8" s="19">
        <v>94</v>
      </c>
      <c r="Q8" s="19">
        <v>96</v>
      </c>
      <c r="R8" s="19">
        <v>98</v>
      </c>
      <c r="S8" s="19">
        <v>75</v>
      </c>
      <c r="T8" s="19">
        <v>75</v>
      </c>
      <c r="U8" s="19">
        <v>88</v>
      </c>
      <c r="V8" s="19">
        <v>93</v>
      </c>
      <c r="W8" s="19">
        <v>90</v>
      </c>
      <c r="X8" s="19">
        <v>91</v>
      </c>
      <c r="Y8" s="48">
        <f t="shared" si="2"/>
        <v>88.8888888888889</v>
      </c>
      <c r="Z8" s="56">
        <v>92.11</v>
      </c>
      <c r="AA8" s="57">
        <f t="shared" si="3"/>
        <v>14.4754460246806</v>
      </c>
      <c r="AC8" s="57">
        <f t="shared" si="4"/>
        <v>33.8667345247718</v>
      </c>
    </row>
    <row r="9" spans="1:29">
      <c r="A9" s="19" t="s">
        <v>67</v>
      </c>
      <c r="B9" s="19">
        <v>2406183006</v>
      </c>
      <c r="C9" s="19" t="s">
        <v>61</v>
      </c>
      <c r="D9" s="19">
        <v>88</v>
      </c>
      <c r="E9" s="19">
        <v>88</v>
      </c>
      <c r="F9" s="20">
        <v>96</v>
      </c>
      <c r="G9" s="19">
        <v>83</v>
      </c>
      <c r="H9" s="19">
        <v>91</v>
      </c>
      <c r="I9" s="21">
        <v>92</v>
      </c>
      <c r="J9" s="19">
        <v>90</v>
      </c>
      <c r="K9" s="19">
        <v>94</v>
      </c>
      <c r="L9" s="19">
        <v>84</v>
      </c>
      <c r="M9" s="48">
        <f t="shared" si="0"/>
        <v>89.5555555555556</v>
      </c>
      <c r="N9" s="49">
        <v>91.45</v>
      </c>
      <c r="O9" s="48">
        <f t="shared" si="1"/>
        <v>19.5856873822976</v>
      </c>
      <c r="P9" s="19">
        <v>88</v>
      </c>
      <c r="Q9" s="19">
        <v>95</v>
      </c>
      <c r="R9" s="19">
        <v>98</v>
      </c>
      <c r="S9" s="19">
        <v>90</v>
      </c>
      <c r="T9" s="19">
        <v>78</v>
      </c>
      <c r="U9" s="19">
        <v>89</v>
      </c>
      <c r="V9" s="19">
        <v>92</v>
      </c>
      <c r="W9" s="19">
        <v>88</v>
      </c>
      <c r="X9" s="19">
        <v>86</v>
      </c>
      <c r="Y9" s="48">
        <f t="shared" si="2"/>
        <v>89.3333333333333</v>
      </c>
      <c r="Z9" s="56">
        <v>92.11</v>
      </c>
      <c r="AA9" s="57">
        <f t="shared" si="3"/>
        <v>14.547823254804</v>
      </c>
      <c r="AC9" s="57">
        <f t="shared" si="4"/>
        <v>34.1335106371016</v>
      </c>
    </row>
    <row r="10" spans="1:29">
      <c r="A10" s="19" t="s">
        <v>68</v>
      </c>
      <c r="B10" s="19">
        <v>2406183016</v>
      </c>
      <c r="C10" s="19" t="s">
        <v>61</v>
      </c>
      <c r="D10" s="19">
        <v>87</v>
      </c>
      <c r="E10" s="19">
        <v>87</v>
      </c>
      <c r="F10" s="20">
        <v>96</v>
      </c>
      <c r="G10" s="19">
        <v>81</v>
      </c>
      <c r="H10" s="19">
        <v>91</v>
      </c>
      <c r="I10" s="21">
        <v>88</v>
      </c>
      <c r="J10" s="19">
        <v>90</v>
      </c>
      <c r="K10" s="19">
        <v>96</v>
      </c>
      <c r="L10" s="19">
        <v>87</v>
      </c>
      <c r="M10" s="48">
        <f t="shared" si="0"/>
        <v>89.2222222222222</v>
      </c>
      <c r="N10" s="49">
        <v>91.45</v>
      </c>
      <c r="O10" s="48">
        <f t="shared" si="1"/>
        <v>19.5127878014701</v>
      </c>
      <c r="P10" s="19">
        <v>95</v>
      </c>
      <c r="Q10" s="19">
        <v>95</v>
      </c>
      <c r="R10" s="19">
        <v>98</v>
      </c>
      <c r="S10" s="19">
        <v>83</v>
      </c>
      <c r="T10" s="19">
        <v>88</v>
      </c>
      <c r="U10" s="19">
        <v>86</v>
      </c>
      <c r="V10" s="19">
        <v>90</v>
      </c>
      <c r="W10" s="19">
        <v>88</v>
      </c>
      <c r="X10" s="19">
        <v>92</v>
      </c>
      <c r="Y10" s="48">
        <f t="shared" si="2"/>
        <v>90.5555555555556</v>
      </c>
      <c r="Z10" s="56">
        <v>92.11</v>
      </c>
      <c r="AA10" s="57">
        <f t="shared" si="3"/>
        <v>14.7468606376434</v>
      </c>
      <c r="AC10" s="57">
        <f t="shared" si="4"/>
        <v>34.2596484391135</v>
      </c>
    </row>
    <row r="11" spans="1:29">
      <c r="A11" s="19" t="s">
        <v>69</v>
      </c>
      <c r="B11" s="19">
        <v>2406183003</v>
      </c>
      <c r="C11" s="19" t="s">
        <v>61</v>
      </c>
      <c r="D11" s="19">
        <v>85</v>
      </c>
      <c r="E11" s="19">
        <v>89</v>
      </c>
      <c r="F11" s="20">
        <v>97</v>
      </c>
      <c r="G11" s="19">
        <v>80</v>
      </c>
      <c r="H11" s="19">
        <v>92</v>
      </c>
      <c r="I11" s="21">
        <v>85</v>
      </c>
      <c r="J11" s="19">
        <v>90</v>
      </c>
      <c r="K11" s="19">
        <v>83</v>
      </c>
      <c r="L11" s="19">
        <v>83</v>
      </c>
      <c r="M11" s="48">
        <f t="shared" si="0"/>
        <v>87.1111111111111</v>
      </c>
      <c r="N11" s="49">
        <v>91.45</v>
      </c>
      <c r="O11" s="48">
        <f t="shared" si="1"/>
        <v>19.0510904562299</v>
      </c>
      <c r="P11" s="19">
        <v>81</v>
      </c>
      <c r="Q11" s="19">
        <v>95</v>
      </c>
      <c r="R11" s="19">
        <v>80</v>
      </c>
      <c r="S11" s="19">
        <v>87</v>
      </c>
      <c r="T11" s="19">
        <v>80</v>
      </c>
      <c r="U11" s="19">
        <v>86</v>
      </c>
      <c r="V11" s="19">
        <v>90</v>
      </c>
      <c r="W11" s="19">
        <v>88</v>
      </c>
      <c r="X11" s="19">
        <v>85</v>
      </c>
      <c r="Y11" s="48">
        <f t="shared" si="2"/>
        <v>85.7777777777778</v>
      </c>
      <c r="Z11" s="56">
        <v>92.11</v>
      </c>
      <c r="AA11" s="57">
        <f t="shared" si="3"/>
        <v>13.9688054138168</v>
      </c>
      <c r="AC11" s="57">
        <f t="shared" si="4"/>
        <v>33.0198958700467</v>
      </c>
    </row>
    <row r="12" spans="1:29">
      <c r="A12" s="19" t="s">
        <v>70</v>
      </c>
      <c r="B12" s="19">
        <v>2406183008</v>
      </c>
      <c r="C12" s="19" t="s">
        <v>61</v>
      </c>
      <c r="D12" s="19">
        <v>91</v>
      </c>
      <c r="E12" s="19">
        <v>88</v>
      </c>
      <c r="F12" s="20">
        <v>99</v>
      </c>
      <c r="G12" s="19">
        <v>75</v>
      </c>
      <c r="H12" s="19">
        <v>91</v>
      </c>
      <c r="I12" s="21">
        <v>92</v>
      </c>
      <c r="J12" s="19">
        <v>80</v>
      </c>
      <c r="K12" s="19">
        <v>85</v>
      </c>
      <c r="L12" s="19">
        <v>83</v>
      </c>
      <c r="M12" s="48">
        <f t="shared" si="0"/>
        <v>87.1111111111111</v>
      </c>
      <c r="N12" s="49">
        <v>91.45</v>
      </c>
      <c r="O12" s="48">
        <f t="shared" si="1"/>
        <v>19.0510904562299</v>
      </c>
      <c r="P12" s="19">
        <v>81</v>
      </c>
      <c r="Q12" s="19">
        <v>91</v>
      </c>
      <c r="R12" s="19">
        <v>80</v>
      </c>
      <c r="S12" s="19">
        <v>78</v>
      </c>
      <c r="T12" s="19">
        <v>80</v>
      </c>
      <c r="U12" s="19">
        <v>93</v>
      </c>
      <c r="V12" s="19">
        <v>91</v>
      </c>
      <c r="W12" s="19">
        <v>86</v>
      </c>
      <c r="X12" s="19">
        <v>80</v>
      </c>
      <c r="Y12" s="48">
        <f t="shared" si="2"/>
        <v>84.4444444444444</v>
      </c>
      <c r="Z12" s="56">
        <v>92.11</v>
      </c>
      <c r="AA12" s="57">
        <f t="shared" si="3"/>
        <v>13.7516737234466</v>
      </c>
      <c r="AC12" s="57">
        <f t="shared" si="4"/>
        <v>32.8027641796765</v>
      </c>
    </row>
    <row r="13" spans="1:29">
      <c r="A13" s="19" t="s">
        <v>71</v>
      </c>
      <c r="B13" s="19">
        <v>2406183011</v>
      </c>
      <c r="C13" s="19" t="s">
        <v>61</v>
      </c>
      <c r="D13" s="19">
        <v>92</v>
      </c>
      <c r="E13" s="19">
        <v>92</v>
      </c>
      <c r="F13" s="20">
        <v>85</v>
      </c>
      <c r="G13" s="19">
        <v>90</v>
      </c>
      <c r="H13" s="19">
        <v>87</v>
      </c>
      <c r="I13" s="21">
        <v>95</v>
      </c>
      <c r="J13" s="19">
        <v>90</v>
      </c>
      <c r="K13" s="19">
        <v>95</v>
      </c>
      <c r="L13" s="19">
        <v>86</v>
      </c>
      <c r="M13" s="48">
        <f t="shared" si="0"/>
        <v>90.2222222222222</v>
      </c>
      <c r="N13" s="49">
        <v>91.45</v>
      </c>
      <c r="O13" s="48">
        <f t="shared" si="1"/>
        <v>19.7314865439524</v>
      </c>
      <c r="P13" s="19">
        <v>85</v>
      </c>
      <c r="Q13" s="19">
        <v>96</v>
      </c>
      <c r="R13" s="19">
        <v>98</v>
      </c>
      <c r="S13" s="19">
        <v>85</v>
      </c>
      <c r="T13" s="19">
        <v>93</v>
      </c>
      <c r="U13" s="19">
        <v>88</v>
      </c>
      <c r="V13" s="19">
        <v>90</v>
      </c>
      <c r="W13" s="19">
        <v>87</v>
      </c>
      <c r="X13" s="19">
        <v>86</v>
      </c>
      <c r="Y13" s="48">
        <f t="shared" si="2"/>
        <v>89.7777777777778</v>
      </c>
      <c r="Z13" s="56">
        <v>92.11</v>
      </c>
      <c r="AA13" s="57">
        <f t="shared" si="3"/>
        <v>14.6202004849274</v>
      </c>
      <c r="AC13" s="57">
        <f t="shared" si="4"/>
        <v>34.3516870288798</v>
      </c>
    </row>
    <row r="14" spans="1:29">
      <c r="A14" s="19" t="s">
        <v>72</v>
      </c>
      <c r="B14" s="19">
        <v>2406183009</v>
      </c>
      <c r="C14" s="19" t="s">
        <v>61</v>
      </c>
      <c r="D14" s="19">
        <v>92</v>
      </c>
      <c r="E14" s="19">
        <v>87</v>
      </c>
      <c r="F14" s="20">
        <v>85</v>
      </c>
      <c r="G14" s="19">
        <v>82</v>
      </c>
      <c r="H14" s="19">
        <v>86</v>
      </c>
      <c r="I14" s="21">
        <v>83</v>
      </c>
      <c r="J14" s="19">
        <v>90</v>
      </c>
      <c r="K14" s="19">
        <v>80</v>
      </c>
      <c r="L14" s="19">
        <v>83</v>
      </c>
      <c r="M14" s="48">
        <f t="shared" si="0"/>
        <v>85.3333333333333</v>
      </c>
      <c r="N14" s="49">
        <v>91.45</v>
      </c>
      <c r="O14" s="48">
        <f t="shared" si="1"/>
        <v>18.662292691817</v>
      </c>
      <c r="P14" s="19">
        <v>80</v>
      </c>
      <c r="Q14" s="19">
        <v>96</v>
      </c>
      <c r="R14" s="19">
        <v>80</v>
      </c>
      <c r="S14" s="19">
        <v>75</v>
      </c>
      <c r="T14" s="19">
        <v>80</v>
      </c>
      <c r="U14" s="19">
        <v>85</v>
      </c>
      <c r="V14" s="19">
        <v>90</v>
      </c>
      <c r="W14" s="19">
        <v>89</v>
      </c>
      <c r="X14" s="19">
        <v>91</v>
      </c>
      <c r="Y14" s="48">
        <f t="shared" si="2"/>
        <v>85.1111111111111</v>
      </c>
      <c r="Z14" s="56">
        <v>92.11</v>
      </c>
      <c r="AA14" s="57">
        <f t="shared" si="3"/>
        <v>13.8602395686317</v>
      </c>
      <c r="AC14" s="57">
        <f t="shared" si="4"/>
        <v>32.5225322604487</v>
      </c>
    </row>
  </sheetData>
  <mergeCells count="2">
    <mergeCell ref="D1:O1"/>
    <mergeCell ref="P1:A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zoomScale="84" zoomScaleNormal="84" workbookViewId="0">
      <selection activeCell="G20" sqref="G20"/>
    </sheetView>
  </sheetViews>
  <sheetFormatPr defaultColWidth="8.88888888888889" defaultRowHeight="14.4"/>
  <cols>
    <col min="1" max="1" width="8.73148148148148" style="19"/>
    <col min="2" max="2" width="12.4537037037037" style="19" customWidth="1"/>
    <col min="3" max="3" width="15.4444444444444" style="19" customWidth="1"/>
    <col min="4" max="4" width="35.8888888888889" style="19" customWidth="1"/>
    <col min="5" max="5" width="8.73148148148148" style="19"/>
    <col min="6" max="6" width="7.97222222222222" style="20" customWidth="1"/>
    <col min="7" max="7" width="20.8148148148148" style="19" customWidth="1"/>
    <col min="8" max="8" width="7.81481481481481" style="19" customWidth="1"/>
    <col min="9" max="9" width="10.3611111111111" style="21" customWidth="1"/>
    <col min="10" max="10" width="39.2222222222222" style="19" customWidth="1"/>
    <col min="11" max="11" width="8.73148148148148" style="19"/>
    <col min="12" max="12" width="9.90740740740741" style="19" customWidth="1"/>
    <col min="13" max="13" width="8.63888888888889" style="21" customWidth="1"/>
  </cols>
  <sheetData>
    <row r="1" spans="1:13">
      <c r="A1" s="1" t="s">
        <v>31</v>
      </c>
      <c r="B1" s="1" t="s">
        <v>32</v>
      </c>
      <c r="C1" s="1" t="s">
        <v>33</v>
      </c>
      <c r="D1" s="22" t="s">
        <v>73</v>
      </c>
      <c r="E1" s="1" t="s">
        <v>74</v>
      </c>
      <c r="F1" s="23" t="s">
        <v>75</v>
      </c>
      <c r="G1" s="1" t="s">
        <v>76</v>
      </c>
      <c r="H1" s="1" t="s">
        <v>74</v>
      </c>
      <c r="I1" s="36" t="s">
        <v>75</v>
      </c>
      <c r="J1" s="22" t="s">
        <v>77</v>
      </c>
      <c r="K1" s="1" t="s">
        <v>78</v>
      </c>
      <c r="L1" s="36" t="s">
        <v>75</v>
      </c>
      <c r="M1" s="37" t="s">
        <v>79</v>
      </c>
    </row>
    <row r="2" spans="1:13">
      <c r="A2" s="24" t="s">
        <v>54</v>
      </c>
      <c r="B2" s="24">
        <v>2406183007</v>
      </c>
      <c r="C2" s="25" t="s">
        <v>52</v>
      </c>
      <c r="D2" s="26" t="s">
        <v>80</v>
      </c>
      <c r="E2" s="2">
        <v>0</v>
      </c>
      <c r="F2" s="6">
        <v>0</v>
      </c>
      <c r="G2" s="26" t="s">
        <v>80</v>
      </c>
      <c r="H2" s="2">
        <v>0</v>
      </c>
      <c r="I2" s="7">
        <v>0</v>
      </c>
      <c r="J2" s="38" t="s">
        <v>81</v>
      </c>
      <c r="K2" s="2">
        <v>21</v>
      </c>
      <c r="L2" s="7">
        <v>4.04</v>
      </c>
      <c r="M2" s="7">
        <v>4.04</v>
      </c>
    </row>
    <row r="3" ht="19.2" spans="1:13">
      <c r="A3" s="24" t="s">
        <v>55</v>
      </c>
      <c r="B3" s="24">
        <v>2406183012</v>
      </c>
      <c r="C3" s="25" t="s">
        <v>52</v>
      </c>
      <c r="D3" s="26" t="s">
        <v>80</v>
      </c>
      <c r="E3" s="2">
        <v>0</v>
      </c>
      <c r="F3" s="6">
        <v>0</v>
      </c>
      <c r="G3" s="27" t="s">
        <v>82</v>
      </c>
      <c r="H3" s="2">
        <v>6</v>
      </c>
      <c r="I3" s="7">
        <v>6</v>
      </c>
      <c r="J3" s="39" t="s">
        <v>83</v>
      </c>
      <c r="K3" s="2">
        <v>19</v>
      </c>
      <c r="L3" s="7">
        <v>3.65</v>
      </c>
      <c r="M3" s="7">
        <v>9.65</v>
      </c>
    </row>
    <row r="4" spans="1:13">
      <c r="A4" s="24" t="s">
        <v>53</v>
      </c>
      <c r="B4" s="24">
        <v>2406183018</v>
      </c>
      <c r="C4" s="25" t="s">
        <v>52</v>
      </c>
      <c r="D4" s="26" t="s">
        <v>80</v>
      </c>
      <c r="E4" s="2">
        <v>0</v>
      </c>
      <c r="F4" s="6">
        <v>0</v>
      </c>
      <c r="G4" s="26" t="s">
        <v>84</v>
      </c>
      <c r="H4" s="2">
        <v>3</v>
      </c>
      <c r="I4" s="7">
        <v>3</v>
      </c>
      <c r="J4" s="39" t="s">
        <v>81</v>
      </c>
      <c r="K4" s="2">
        <v>21</v>
      </c>
      <c r="L4" s="7">
        <v>4.04</v>
      </c>
      <c r="M4" s="7">
        <v>7.04</v>
      </c>
    </row>
    <row r="5" ht="21.6" spans="1:13">
      <c r="A5" s="24" t="s">
        <v>56</v>
      </c>
      <c r="B5" s="24">
        <v>2406183020</v>
      </c>
      <c r="C5" s="25" t="s">
        <v>52</v>
      </c>
      <c r="D5" s="27" t="s">
        <v>85</v>
      </c>
      <c r="E5" s="2">
        <v>15</v>
      </c>
      <c r="F5" s="6">
        <v>26.09</v>
      </c>
      <c r="G5" s="27" t="s">
        <v>86</v>
      </c>
      <c r="H5" s="2">
        <v>7</v>
      </c>
      <c r="I5" s="7">
        <v>7</v>
      </c>
      <c r="J5" s="39" t="s">
        <v>87</v>
      </c>
      <c r="K5" s="2">
        <v>7</v>
      </c>
      <c r="L5" s="7">
        <v>1.35</v>
      </c>
      <c r="M5" s="7">
        <v>34.44</v>
      </c>
    </row>
    <row r="6" spans="1:13">
      <c r="A6" s="24" t="s">
        <v>51</v>
      </c>
      <c r="B6" s="24">
        <v>2486183019</v>
      </c>
      <c r="C6" s="25" t="s">
        <v>52</v>
      </c>
      <c r="D6" s="26" t="s">
        <v>80</v>
      </c>
      <c r="E6" s="2">
        <v>0</v>
      </c>
      <c r="F6" s="6">
        <v>0</v>
      </c>
      <c r="G6" s="26" t="s">
        <v>88</v>
      </c>
      <c r="H6" s="2">
        <v>3</v>
      </c>
      <c r="I6" s="7">
        <v>3</v>
      </c>
      <c r="J6" s="39" t="s">
        <v>89</v>
      </c>
      <c r="K6" s="2">
        <v>23</v>
      </c>
      <c r="L6" s="7">
        <v>4.42</v>
      </c>
      <c r="M6" s="7">
        <v>7.42</v>
      </c>
    </row>
    <row r="7" ht="42" customHeight="1" spans="1:13">
      <c r="A7" s="28" t="s">
        <v>26</v>
      </c>
      <c r="B7" s="29">
        <v>2406183005</v>
      </c>
      <c r="C7" s="25" t="s">
        <v>27</v>
      </c>
      <c r="D7" s="26" t="s">
        <v>90</v>
      </c>
      <c r="E7" s="2">
        <v>3</v>
      </c>
      <c r="F7" s="6">
        <v>5.22</v>
      </c>
      <c r="G7" s="27" t="s">
        <v>91</v>
      </c>
      <c r="H7" s="30">
        <v>8</v>
      </c>
      <c r="I7" s="12">
        <v>8</v>
      </c>
      <c r="J7" s="39" t="s">
        <v>92</v>
      </c>
      <c r="K7" s="2">
        <v>37</v>
      </c>
      <c r="L7" s="7">
        <v>7.11</v>
      </c>
      <c r="M7" s="7">
        <v>20.33</v>
      </c>
    </row>
    <row r="8" ht="43.2" spans="1:13">
      <c r="A8" s="24" t="s">
        <v>30</v>
      </c>
      <c r="B8" s="24">
        <v>2406183010</v>
      </c>
      <c r="C8" s="25" t="s">
        <v>27</v>
      </c>
      <c r="D8" s="26" t="s">
        <v>80</v>
      </c>
      <c r="E8" s="19">
        <v>0</v>
      </c>
      <c r="F8" s="6">
        <v>0</v>
      </c>
      <c r="G8" s="31" t="s">
        <v>93</v>
      </c>
      <c r="H8" s="19">
        <v>9</v>
      </c>
      <c r="I8" s="7">
        <v>9</v>
      </c>
      <c r="J8" s="31" t="s">
        <v>94</v>
      </c>
      <c r="K8" s="2">
        <v>13</v>
      </c>
      <c r="L8" s="7">
        <v>2.5</v>
      </c>
      <c r="M8" s="7">
        <v>11.5</v>
      </c>
    </row>
    <row r="9" ht="38.4" spans="1:13">
      <c r="A9" s="24" t="s">
        <v>29</v>
      </c>
      <c r="B9" s="24">
        <v>2406183001</v>
      </c>
      <c r="C9" s="25" t="s">
        <v>27</v>
      </c>
      <c r="D9" s="26" t="s">
        <v>95</v>
      </c>
      <c r="E9" s="2">
        <v>5</v>
      </c>
      <c r="F9" s="6">
        <v>8.7</v>
      </c>
      <c r="G9" s="26" t="s">
        <v>96</v>
      </c>
      <c r="H9" s="2">
        <v>2</v>
      </c>
      <c r="I9" s="7">
        <v>2</v>
      </c>
      <c r="J9" s="39" t="s">
        <v>97</v>
      </c>
      <c r="K9" s="2">
        <v>37</v>
      </c>
      <c r="L9" s="7">
        <v>7.11</v>
      </c>
      <c r="M9" s="7">
        <v>17.87</v>
      </c>
    </row>
    <row r="10" ht="48" spans="1:13">
      <c r="A10" s="24" t="s">
        <v>28</v>
      </c>
      <c r="B10" s="24">
        <v>2406183013</v>
      </c>
      <c r="C10" s="25" t="s">
        <v>27</v>
      </c>
      <c r="D10" s="27" t="s">
        <v>98</v>
      </c>
      <c r="E10" s="2">
        <v>12.5</v>
      </c>
      <c r="F10" s="6">
        <v>21.74</v>
      </c>
      <c r="G10" s="27" t="s">
        <v>80</v>
      </c>
      <c r="H10" s="14">
        <v>0</v>
      </c>
      <c r="I10" s="7">
        <v>0</v>
      </c>
      <c r="J10" s="39" t="s">
        <v>99</v>
      </c>
      <c r="K10" s="2">
        <v>37</v>
      </c>
      <c r="L10" s="7">
        <v>7.11</v>
      </c>
      <c r="M10" s="7">
        <v>28.85</v>
      </c>
    </row>
    <row r="11" ht="19.2" spans="1:13">
      <c r="A11" s="24" t="s">
        <v>65</v>
      </c>
      <c r="B11" s="24">
        <v>2306183018</v>
      </c>
      <c r="C11" s="25" t="s">
        <v>61</v>
      </c>
      <c r="D11" s="26" t="s">
        <v>100</v>
      </c>
      <c r="E11" s="2">
        <v>2.5</v>
      </c>
      <c r="F11" s="6">
        <v>4.35</v>
      </c>
      <c r="G11" s="27" t="s">
        <v>101</v>
      </c>
      <c r="H11" s="2">
        <v>5</v>
      </c>
      <c r="I11" s="7">
        <v>5</v>
      </c>
      <c r="J11" s="39" t="s">
        <v>102</v>
      </c>
      <c r="K11" s="2">
        <v>17</v>
      </c>
      <c r="L11" s="7">
        <v>3.3</v>
      </c>
      <c r="M11" s="7">
        <v>12.65</v>
      </c>
    </row>
    <row r="12" ht="38.4" spans="1:13">
      <c r="A12" s="24" t="s">
        <v>63</v>
      </c>
      <c r="B12" s="24">
        <v>2406183014</v>
      </c>
      <c r="C12" s="25" t="s">
        <v>61</v>
      </c>
      <c r="D12" s="26" t="s">
        <v>80</v>
      </c>
      <c r="E12" s="2">
        <v>0</v>
      </c>
      <c r="F12" s="6">
        <v>0</v>
      </c>
      <c r="G12" s="27" t="s">
        <v>103</v>
      </c>
      <c r="H12" s="2">
        <v>2</v>
      </c>
      <c r="I12" s="7">
        <v>2</v>
      </c>
      <c r="J12" s="39" t="s">
        <v>104</v>
      </c>
      <c r="K12" s="2">
        <v>33</v>
      </c>
      <c r="L12" s="7">
        <v>6.35</v>
      </c>
      <c r="M12" s="7">
        <v>8.35</v>
      </c>
    </row>
    <row r="13" ht="19.2" spans="1:13">
      <c r="A13" s="24" t="s">
        <v>67</v>
      </c>
      <c r="B13" s="24">
        <v>2406183006</v>
      </c>
      <c r="C13" s="25" t="s">
        <v>61</v>
      </c>
      <c r="D13" s="26" t="s">
        <v>90</v>
      </c>
      <c r="E13" s="2">
        <v>3</v>
      </c>
      <c r="F13" s="6">
        <v>5.22</v>
      </c>
      <c r="G13" s="27" t="s">
        <v>105</v>
      </c>
      <c r="H13" s="32">
        <v>10</v>
      </c>
      <c r="I13" s="7">
        <v>10</v>
      </c>
      <c r="J13" s="39" t="s">
        <v>106</v>
      </c>
      <c r="K13" s="30">
        <v>30</v>
      </c>
      <c r="L13" s="7">
        <v>5.77</v>
      </c>
      <c r="M13" s="7">
        <v>20.99</v>
      </c>
    </row>
    <row r="14" ht="19.2" spans="1:13">
      <c r="A14" s="24" t="s">
        <v>62</v>
      </c>
      <c r="B14" s="24">
        <v>2406183017</v>
      </c>
      <c r="C14" s="25" t="s">
        <v>61</v>
      </c>
      <c r="D14" s="26" t="s">
        <v>107</v>
      </c>
      <c r="E14" s="32">
        <v>23</v>
      </c>
      <c r="F14" s="6">
        <v>40</v>
      </c>
      <c r="G14" s="27" t="s">
        <v>80</v>
      </c>
      <c r="H14" s="2">
        <v>0</v>
      </c>
      <c r="I14" s="7">
        <v>0</v>
      </c>
      <c r="J14" s="39" t="s">
        <v>108</v>
      </c>
      <c r="K14" s="2">
        <v>18</v>
      </c>
      <c r="L14" s="7">
        <v>3.46</v>
      </c>
      <c r="M14" s="7">
        <v>43.46</v>
      </c>
    </row>
    <row r="15" ht="21.6" spans="1:13">
      <c r="A15" s="24" t="s">
        <v>68</v>
      </c>
      <c r="B15" s="24">
        <v>2406183016</v>
      </c>
      <c r="C15" s="25" t="s">
        <v>61</v>
      </c>
      <c r="D15" s="27" t="s">
        <v>109</v>
      </c>
      <c r="E15" s="14">
        <v>16.5</v>
      </c>
      <c r="F15" s="6">
        <v>28.7</v>
      </c>
      <c r="G15" s="26" t="s">
        <v>110</v>
      </c>
      <c r="H15" s="2">
        <v>4</v>
      </c>
      <c r="I15" s="7">
        <v>4</v>
      </c>
      <c r="J15" s="39" t="s">
        <v>111</v>
      </c>
      <c r="K15" s="2">
        <v>30</v>
      </c>
      <c r="L15" s="7">
        <v>5.77</v>
      </c>
      <c r="M15" s="7">
        <v>38.47</v>
      </c>
    </row>
    <row r="16" ht="38.4" spans="1:13">
      <c r="A16" s="24" t="s">
        <v>66</v>
      </c>
      <c r="B16" s="24">
        <v>2406183004</v>
      </c>
      <c r="C16" s="25" t="s">
        <v>61</v>
      </c>
      <c r="D16" s="26" t="s">
        <v>80</v>
      </c>
      <c r="E16" s="2">
        <v>0</v>
      </c>
      <c r="F16" s="6">
        <v>0</v>
      </c>
      <c r="G16" s="27" t="s">
        <v>112</v>
      </c>
      <c r="H16" s="2">
        <v>1</v>
      </c>
      <c r="I16" s="7">
        <v>1</v>
      </c>
      <c r="J16" s="39" t="s">
        <v>113</v>
      </c>
      <c r="K16" s="32">
        <v>52</v>
      </c>
      <c r="L16" s="7">
        <v>10</v>
      </c>
      <c r="M16" s="7">
        <v>11</v>
      </c>
    </row>
    <row r="17" ht="28.8" spans="1:13">
      <c r="A17" s="24" t="s">
        <v>64</v>
      </c>
      <c r="B17" s="24">
        <v>2406183015</v>
      </c>
      <c r="C17" s="25" t="s">
        <v>61</v>
      </c>
      <c r="D17" s="27" t="s">
        <v>80</v>
      </c>
      <c r="E17" s="2">
        <v>0</v>
      </c>
      <c r="F17" s="6">
        <v>0</v>
      </c>
      <c r="G17" s="26" t="s">
        <v>112</v>
      </c>
      <c r="H17" s="2">
        <v>1</v>
      </c>
      <c r="I17" s="7">
        <v>1</v>
      </c>
      <c r="J17" s="39" t="s">
        <v>114</v>
      </c>
      <c r="K17" s="2">
        <v>27</v>
      </c>
      <c r="L17" s="7">
        <v>5.2</v>
      </c>
      <c r="M17" s="7">
        <v>6.2</v>
      </c>
    </row>
    <row r="18" spans="1:13">
      <c r="A18" s="24" t="s">
        <v>70</v>
      </c>
      <c r="B18" s="24">
        <v>2406183008</v>
      </c>
      <c r="C18" s="25" t="s">
        <v>61</v>
      </c>
      <c r="D18" s="27" t="s">
        <v>115</v>
      </c>
      <c r="E18" s="2">
        <v>3.5</v>
      </c>
      <c r="F18" s="6">
        <v>6.09</v>
      </c>
      <c r="G18" s="26" t="s">
        <v>116</v>
      </c>
      <c r="H18" s="2">
        <v>8</v>
      </c>
      <c r="I18" s="13">
        <v>8</v>
      </c>
      <c r="J18" s="39" t="s">
        <v>117</v>
      </c>
      <c r="K18" s="2">
        <v>13</v>
      </c>
      <c r="L18" s="7">
        <v>2.5</v>
      </c>
      <c r="M18" s="7">
        <v>16.59</v>
      </c>
    </row>
    <row r="19" ht="28.8" spans="1:13">
      <c r="A19" s="24" t="s">
        <v>71</v>
      </c>
      <c r="B19" s="24">
        <v>2406183011</v>
      </c>
      <c r="C19" s="25" t="s">
        <v>61</v>
      </c>
      <c r="D19" s="26" t="s">
        <v>118</v>
      </c>
      <c r="E19" s="2">
        <v>4</v>
      </c>
      <c r="F19" s="6">
        <f>E19/E14*40</f>
        <v>6.95652173913043</v>
      </c>
      <c r="G19" s="26" t="s">
        <v>112</v>
      </c>
      <c r="H19" s="2">
        <v>1</v>
      </c>
      <c r="I19" s="7">
        <v>1</v>
      </c>
      <c r="J19" s="39" t="s">
        <v>119</v>
      </c>
      <c r="K19" s="2">
        <v>45</v>
      </c>
      <c r="L19" s="7">
        <v>8.65</v>
      </c>
      <c r="M19" s="7">
        <v>16.61</v>
      </c>
    </row>
    <row r="20" ht="19.2" spans="1:13">
      <c r="A20" s="24" t="s">
        <v>72</v>
      </c>
      <c r="B20" s="24">
        <v>2406183009</v>
      </c>
      <c r="C20" s="25" t="s">
        <v>61</v>
      </c>
      <c r="D20" s="26" t="s">
        <v>80</v>
      </c>
      <c r="E20" s="2">
        <v>0</v>
      </c>
      <c r="F20" s="6">
        <v>0</v>
      </c>
      <c r="G20" s="26" t="s">
        <v>80</v>
      </c>
      <c r="H20" s="2">
        <v>0</v>
      </c>
      <c r="I20" s="7">
        <v>0</v>
      </c>
      <c r="J20" s="39" t="s">
        <v>120</v>
      </c>
      <c r="K20" s="2">
        <v>7</v>
      </c>
      <c r="L20" s="7">
        <v>1.35</v>
      </c>
      <c r="M20" s="7">
        <v>1.35</v>
      </c>
    </row>
    <row r="21" ht="28.8" spans="1:13">
      <c r="A21" s="24" t="s">
        <v>69</v>
      </c>
      <c r="B21" s="24">
        <v>2406183003</v>
      </c>
      <c r="C21" s="25" t="s">
        <v>61</v>
      </c>
      <c r="D21" s="26" t="s">
        <v>80</v>
      </c>
      <c r="E21" s="2">
        <v>0</v>
      </c>
      <c r="F21" s="6">
        <v>0</v>
      </c>
      <c r="G21" s="26" t="s">
        <v>121</v>
      </c>
      <c r="H21" s="2">
        <v>6</v>
      </c>
      <c r="I21" s="7">
        <v>6</v>
      </c>
      <c r="J21" s="39" t="s">
        <v>122</v>
      </c>
      <c r="K21" s="2">
        <v>39</v>
      </c>
      <c r="L21" s="7">
        <v>7.5</v>
      </c>
      <c r="M21" s="7">
        <v>13.5</v>
      </c>
    </row>
    <row r="22" spans="1:13">
      <c r="A22" s="24" t="s">
        <v>60</v>
      </c>
      <c r="B22" s="24">
        <v>2406183002</v>
      </c>
      <c r="C22" s="25" t="s">
        <v>61</v>
      </c>
      <c r="D22" s="26" t="s">
        <v>80</v>
      </c>
      <c r="E22" s="2">
        <v>0</v>
      </c>
      <c r="F22" s="6">
        <v>0</v>
      </c>
      <c r="G22" s="26" t="s">
        <v>80</v>
      </c>
      <c r="H22" s="2">
        <v>0</v>
      </c>
      <c r="I22" s="7">
        <v>0</v>
      </c>
      <c r="J22" s="39" t="s">
        <v>80</v>
      </c>
      <c r="K22" s="2">
        <v>0</v>
      </c>
      <c r="L22" s="7">
        <v>0</v>
      </c>
      <c r="M22" s="7">
        <v>0</v>
      </c>
    </row>
    <row r="23" spans="1:13">
      <c r="A23" s="25"/>
      <c r="B23" s="25"/>
      <c r="C23" s="25"/>
      <c r="D23" s="26"/>
      <c r="E23" s="2"/>
      <c r="F23" s="33"/>
      <c r="G23" s="26"/>
      <c r="H23" s="2"/>
      <c r="I23" s="3"/>
      <c r="J23" s="38"/>
      <c r="K23" s="2"/>
      <c r="L23" s="3"/>
      <c r="M23" s="3"/>
    </row>
    <row r="24" spans="1:13">
      <c r="A24" s="25"/>
      <c r="B24" s="25"/>
      <c r="C24" s="25"/>
      <c r="D24" s="26"/>
      <c r="E24" s="2"/>
      <c r="F24" s="33"/>
      <c r="G24" s="26"/>
      <c r="H24" s="2"/>
      <c r="I24" s="3"/>
      <c r="J24" s="38"/>
      <c r="K24" s="2"/>
      <c r="L24" s="3"/>
      <c r="M24" s="3"/>
    </row>
    <row r="25" spans="1:13">
      <c r="A25" s="25"/>
      <c r="B25" s="25"/>
      <c r="C25" s="25"/>
      <c r="D25" s="26"/>
      <c r="E25" s="2"/>
      <c r="F25" s="33"/>
      <c r="G25" s="26"/>
      <c r="H25" s="2"/>
      <c r="I25" s="3"/>
      <c r="J25" s="38"/>
      <c r="K25" s="2"/>
      <c r="L25" s="3"/>
      <c r="M25" s="3"/>
    </row>
    <row r="26" spans="1:13">
      <c r="A26" s="25"/>
      <c r="B26" s="25"/>
      <c r="C26" s="25"/>
      <c r="D26" s="26"/>
      <c r="E26" s="2"/>
      <c r="F26" s="33"/>
      <c r="G26" s="26"/>
      <c r="H26" s="2"/>
      <c r="I26" s="3"/>
      <c r="J26" s="39"/>
      <c r="K26" s="14"/>
      <c r="L26" s="3"/>
      <c r="M26" s="3"/>
    </row>
    <row r="27" spans="1:13">
      <c r="A27" s="25"/>
      <c r="B27" s="25"/>
      <c r="C27" s="25"/>
      <c r="D27" s="26"/>
      <c r="E27" s="2"/>
      <c r="F27" s="33"/>
      <c r="G27" s="26"/>
      <c r="H27" s="2"/>
      <c r="I27" s="3"/>
      <c r="J27" s="39"/>
      <c r="K27" s="2"/>
      <c r="L27" s="3"/>
      <c r="M27" s="3"/>
    </row>
    <row r="28" spans="1:13">
      <c r="A28" s="25"/>
      <c r="B28" s="25"/>
      <c r="C28" s="25"/>
      <c r="D28" s="26"/>
      <c r="E28" s="2"/>
      <c r="F28" s="33"/>
      <c r="G28" s="26"/>
      <c r="H28" s="2"/>
      <c r="I28" s="3"/>
      <c r="J28" s="38"/>
      <c r="K28" s="2"/>
      <c r="L28" s="3"/>
      <c r="M28" s="3"/>
    </row>
    <row r="29" spans="1:13">
      <c r="A29" s="25"/>
      <c r="B29" s="25"/>
      <c r="C29" s="25"/>
      <c r="D29" s="26"/>
      <c r="E29" s="2"/>
      <c r="F29" s="33"/>
      <c r="G29" s="27"/>
      <c r="H29" s="2"/>
      <c r="I29" s="3"/>
      <c r="J29" s="39"/>
      <c r="K29" s="2"/>
      <c r="L29" s="3"/>
      <c r="M29" s="3"/>
    </row>
    <row r="30" spans="1:13">
      <c r="A30" s="25"/>
      <c r="B30" s="25"/>
      <c r="C30" s="25"/>
      <c r="D30" s="26"/>
      <c r="E30" s="2"/>
      <c r="F30" s="33"/>
      <c r="G30" s="26"/>
      <c r="H30" s="34"/>
      <c r="I30" s="3"/>
      <c r="J30" s="39"/>
      <c r="K30" s="2"/>
      <c r="L30" s="3"/>
      <c r="M30" s="3"/>
    </row>
    <row r="31" spans="1:13">
      <c r="A31" s="25"/>
      <c r="B31" s="25"/>
      <c r="C31" s="25"/>
      <c r="D31" s="26"/>
      <c r="E31" s="2"/>
      <c r="F31" s="33"/>
      <c r="G31" s="26"/>
      <c r="H31" s="2"/>
      <c r="I31" s="3"/>
      <c r="J31" s="38"/>
      <c r="K31" s="2"/>
      <c r="L31" s="3"/>
      <c r="M31" s="3"/>
    </row>
    <row r="32" spans="1:13">
      <c r="A32" s="25"/>
      <c r="B32" s="25"/>
      <c r="C32" s="25"/>
      <c r="D32" s="26"/>
      <c r="E32" s="2"/>
      <c r="F32" s="33"/>
      <c r="G32" s="26"/>
      <c r="H32" s="2"/>
      <c r="I32" s="3"/>
      <c r="J32" s="38"/>
      <c r="K32" s="2"/>
      <c r="L32" s="3"/>
      <c r="M32" s="3"/>
    </row>
    <row r="33" spans="1:13">
      <c r="A33" s="25"/>
      <c r="B33" s="25"/>
      <c r="C33" s="25"/>
      <c r="D33" s="26"/>
      <c r="E33" s="2"/>
      <c r="F33" s="33"/>
      <c r="G33" s="27"/>
      <c r="H33" s="2"/>
      <c r="I33" s="3"/>
      <c r="J33" s="39"/>
      <c r="K33" s="2"/>
      <c r="L33" s="3"/>
      <c r="M33" s="3"/>
    </row>
    <row r="34" spans="1:13">
      <c r="A34" s="25"/>
      <c r="B34" s="25"/>
      <c r="C34" s="25"/>
      <c r="D34" s="26"/>
      <c r="E34" s="2"/>
      <c r="F34" s="33"/>
      <c r="G34" s="27"/>
      <c r="H34" s="2"/>
      <c r="I34" s="3"/>
      <c r="J34" s="39"/>
      <c r="K34" s="2"/>
      <c r="L34" s="3"/>
      <c r="M34" s="3"/>
    </row>
    <row r="35" spans="1:13">
      <c r="A35" s="25"/>
      <c r="B35" s="25"/>
      <c r="C35" s="25"/>
      <c r="D35" s="27"/>
      <c r="E35" s="2"/>
      <c r="F35" s="33"/>
      <c r="G35" s="27"/>
      <c r="H35" s="2"/>
      <c r="I35" s="3"/>
      <c r="J35" s="39"/>
      <c r="K35" s="2"/>
      <c r="L35" s="3"/>
      <c r="M35" s="3"/>
    </row>
    <row r="36" spans="1:13">
      <c r="A36" s="25"/>
      <c r="B36" s="25"/>
      <c r="C36" s="25"/>
      <c r="D36" s="26"/>
      <c r="E36" s="2"/>
      <c r="F36" s="33"/>
      <c r="G36" s="26"/>
      <c r="H36" s="2"/>
      <c r="I36" s="3"/>
      <c r="J36" s="39"/>
      <c r="K36" s="2"/>
      <c r="L36" s="3"/>
      <c r="M36" s="3"/>
    </row>
    <row r="37" spans="1:13">
      <c r="A37" s="25"/>
      <c r="B37" s="25"/>
      <c r="C37" s="25"/>
      <c r="D37" s="26"/>
      <c r="E37" s="2"/>
      <c r="F37" s="33"/>
      <c r="G37" s="26"/>
      <c r="H37" s="2"/>
      <c r="I37" s="3"/>
      <c r="J37" s="38"/>
      <c r="K37" s="2"/>
      <c r="L37" s="3"/>
      <c r="M37" s="3"/>
    </row>
    <row r="38" spans="1:13">
      <c r="A38" s="25"/>
      <c r="B38" s="25"/>
      <c r="C38" s="25"/>
      <c r="D38" s="26"/>
      <c r="E38" s="2"/>
      <c r="F38" s="33"/>
      <c r="G38" s="26"/>
      <c r="H38" s="2"/>
      <c r="I38" s="3"/>
      <c r="J38" s="38"/>
      <c r="K38" s="2"/>
      <c r="L38" s="3"/>
      <c r="M38" s="3"/>
    </row>
    <row r="39" spans="1:13">
      <c r="A39" s="25"/>
      <c r="B39" s="25"/>
      <c r="C39" s="25"/>
      <c r="D39" s="26"/>
      <c r="E39" s="2"/>
      <c r="F39" s="33"/>
      <c r="G39" s="26"/>
      <c r="H39" s="2"/>
      <c r="I39" s="3"/>
      <c r="J39" s="38"/>
      <c r="K39" s="2"/>
      <c r="L39" s="3"/>
      <c r="M39" s="3"/>
    </row>
    <row r="40" spans="1:13">
      <c r="A40" s="25"/>
      <c r="B40" s="25"/>
      <c r="C40" s="25"/>
      <c r="D40" s="26"/>
      <c r="E40" s="2"/>
      <c r="F40" s="33"/>
      <c r="G40" s="26"/>
      <c r="H40" s="2"/>
      <c r="I40" s="3"/>
      <c r="J40" s="38"/>
      <c r="K40" s="2"/>
      <c r="L40" s="3"/>
      <c r="M40" s="3"/>
    </row>
    <row r="41" spans="1:13">
      <c r="A41" s="25"/>
      <c r="B41" s="25"/>
      <c r="C41" s="25"/>
      <c r="D41" s="26"/>
      <c r="E41" s="2"/>
      <c r="F41" s="33"/>
      <c r="G41" s="26"/>
      <c r="H41" s="2"/>
      <c r="I41" s="3"/>
      <c r="J41" s="38"/>
      <c r="K41" s="2"/>
      <c r="L41" s="3"/>
      <c r="M41" s="3"/>
    </row>
    <row r="42" spans="1:13">
      <c r="A42" s="25"/>
      <c r="B42" s="25"/>
      <c r="C42" s="25"/>
      <c r="D42" s="26"/>
      <c r="E42" s="2"/>
      <c r="F42" s="33"/>
      <c r="G42" s="26"/>
      <c r="H42" s="2"/>
      <c r="I42" s="3"/>
      <c r="J42" s="38"/>
      <c r="K42" s="2"/>
      <c r="L42" s="3"/>
      <c r="M42" s="3"/>
    </row>
    <row r="43" spans="1:13">
      <c r="A43" s="25"/>
      <c r="B43" s="25"/>
      <c r="C43" s="25"/>
      <c r="D43" s="26"/>
      <c r="E43" s="2"/>
      <c r="F43" s="33"/>
      <c r="G43" s="26"/>
      <c r="H43" s="2"/>
      <c r="I43" s="3"/>
      <c r="J43" s="38"/>
      <c r="K43" s="2"/>
      <c r="L43" s="3"/>
      <c r="M43" s="3"/>
    </row>
    <row r="44" spans="1:13">
      <c r="A44" s="25"/>
      <c r="B44" s="25"/>
      <c r="C44" s="25"/>
      <c r="D44" s="26"/>
      <c r="E44" s="2"/>
      <c r="F44" s="33"/>
      <c r="G44" s="26"/>
      <c r="H44" s="2"/>
      <c r="I44" s="3"/>
      <c r="J44" s="38"/>
      <c r="K44" s="2"/>
      <c r="L44" s="3"/>
      <c r="M44" s="3"/>
    </row>
    <row r="45" spans="1:13">
      <c r="A45" s="25"/>
      <c r="B45" s="25"/>
      <c r="C45" s="25"/>
      <c r="D45" s="26"/>
      <c r="E45" s="2"/>
      <c r="F45" s="35"/>
      <c r="G45" s="26"/>
      <c r="H45" s="2"/>
      <c r="I45" s="3"/>
      <c r="J45" s="38"/>
      <c r="K45" s="2"/>
      <c r="L45" s="3"/>
      <c r="M45" s="3"/>
    </row>
    <row r="46" spans="1:13">
      <c r="A46" s="25"/>
      <c r="B46" s="25"/>
      <c r="C46" s="25"/>
      <c r="D46" s="26"/>
      <c r="E46" s="2"/>
      <c r="F46" s="33"/>
      <c r="G46" s="26"/>
      <c r="H46" s="2"/>
      <c r="I46" s="3"/>
      <c r="J46" s="38"/>
      <c r="K46" s="2"/>
      <c r="L46" s="3"/>
      <c r="M46" s="3"/>
    </row>
    <row r="47" spans="1:13">
      <c r="A47" s="25"/>
      <c r="B47" s="25"/>
      <c r="C47" s="25"/>
      <c r="D47" s="26"/>
      <c r="E47" s="2"/>
      <c r="F47" s="33"/>
      <c r="G47" s="26"/>
      <c r="H47" s="2"/>
      <c r="I47" s="3"/>
      <c r="J47" s="39"/>
      <c r="K47" s="2"/>
      <c r="L47" s="3"/>
      <c r="M47" s="3"/>
    </row>
    <row r="48" spans="1:13">
      <c r="A48" s="25"/>
      <c r="B48" s="25"/>
      <c r="C48" s="25"/>
      <c r="D48" s="26"/>
      <c r="E48" s="2"/>
      <c r="F48" s="33"/>
      <c r="G48" s="26"/>
      <c r="H48" s="2"/>
      <c r="I48" s="3"/>
      <c r="J48" s="39"/>
      <c r="K48" s="2"/>
      <c r="L48" s="3"/>
      <c r="M48" s="3"/>
    </row>
    <row r="49" spans="1:13">
      <c r="A49" s="25"/>
      <c r="B49" s="25"/>
      <c r="C49" s="25"/>
      <c r="D49" s="26"/>
      <c r="E49" s="2"/>
      <c r="F49" s="33"/>
      <c r="G49" s="27"/>
      <c r="H49" s="2"/>
      <c r="I49" s="3"/>
      <c r="J49" s="39"/>
      <c r="K49" s="2"/>
      <c r="L49" s="3"/>
      <c r="M49" s="3"/>
    </row>
    <row r="50" spans="1:13">
      <c r="A50" s="25"/>
      <c r="B50" s="25"/>
      <c r="C50" s="25"/>
      <c r="D50" s="27"/>
      <c r="E50" s="2"/>
      <c r="F50" s="33"/>
      <c r="G50" s="26"/>
      <c r="H50" s="2"/>
      <c r="I50" s="3"/>
      <c r="J50" s="38"/>
      <c r="K50" s="2"/>
      <c r="L50" s="3"/>
      <c r="M50" s="3"/>
    </row>
    <row r="51" spans="1:13">
      <c r="A51" s="25"/>
      <c r="B51" s="25"/>
      <c r="C51" s="25"/>
      <c r="D51" s="26"/>
      <c r="E51" s="2"/>
      <c r="F51" s="33"/>
      <c r="G51" s="26"/>
      <c r="H51" s="2"/>
      <c r="I51" s="3"/>
      <c r="J51" s="39"/>
      <c r="K51" s="2"/>
      <c r="L51" s="3"/>
      <c r="M51" s="3"/>
    </row>
    <row r="52" spans="1:13">
      <c r="A52" s="25"/>
      <c r="B52" s="25"/>
      <c r="C52" s="25"/>
      <c r="D52" s="26"/>
      <c r="E52" s="2"/>
      <c r="F52" s="33"/>
      <c r="G52" s="26"/>
      <c r="H52" s="2"/>
      <c r="I52" s="3"/>
      <c r="J52" s="39"/>
      <c r="K52" s="2"/>
      <c r="L52" s="3"/>
      <c r="M52" s="3"/>
    </row>
    <row r="53" spans="1:13">
      <c r="A53" s="25"/>
      <c r="B53" s="25"/>
      <c r="C53" s="25"/>
      <c r="D53" s="26"/>
      <c r="E53" s="2"/>
      <c r="F53" s="33"/>
      <c r="G53" s="26"/>
      <c r="H53" s="2"/>
      <c r="I53" s="3"/>
      <c r="J53" s="39"/>
      <c r="K53" s="2"/>
      <c r="L53" s="3"/>
      <c r="M53" s="3"/>
    </row>
    <row r="54" spans="1:13">
      <c r="A54" s="25"/>
      <c r="B54" s="25"/>
      <c r="C54" s="25"/>
      <c r="D54" s="26"/>
      <c r="E54" s="2"/>
      <c r="F54" s="33"/>
      <c r="G54" s="27"/>
      <c r="H54" s="2"/>
      <c r="I54" s="3"/>
      <c r="J54" s="38"/>
      <c r="K54" s="2"/>
      <c r="L54" s="3"/>
      <c r="M54" s="3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K21" sqref="K21"/>
    </sheetView>
  </sheetViews>
  <sheetFormatPr defaultColWidth="8.88888888888889" defaultRowHeight="14.4"/>
  <cols>
    <col min="2" max="2" width="16.5555555555556" customWidth="1"/>
    <col min="3" max="3" width="17.3333333333333" customWidth="1"/>
  </cols>
  <sheetData>
    <row r="1" spans="1:9">
      <c r="A1" s="1" t="s">
        <v>31</v>
      </c>
      <c r="B1" s="1" t="s">
        <v>32</v>
      </c>
      <c r="C1" s="1" t="s">
        <v>33</v>
      </c>
      <c r="D1" s="2" t="s">
        <v>123</v>
      </c>
      <c r="E1" s="3" t="s">
        <v>124</v>
      </c>
      <c r="F1" s="3" t="s">
        <v>125</v>
      </c>
      <c r="G1" s="3" t="s">
        <v>126</v>
      </c>
      <c r="H1" s="3" t="s">
        <v>74</v>
      </c>
      <c r="I1" s="14" t="s">
        <v>127</v>
      </c>
    </row>
    <row r="2" spans="1:9">
      <c r="A2" s="4" t="s">
        <v>62</v>
      </c>
      <c r="B2" s="4">
        <v>2406183017</v>
      </c>
      <c r="C2" s="5" t="s">
        <v>61</v>
      </c>
      <c r="D2" s="2">
        <v>33.75</v>
      </c>
      <c r="E2" s="6">
        <v>40</v>
      </c>
      <c r="F2" s="7">
        <v>0</v>
      </c>
      <c r="G2" s="7">
        <v>3.46</v>
      </c>
      <c r="H2" s="7">
        <f t="shared" ref="H2:H22" si="0">SUM(D2:G2)</f>
        <v>77.21</v>
      </c>
      <c r="I2" s="2">
        <v>1</v>
      </c>
    </row>
    <row r="3" spans="1:9">
      <c r="A3" s="8" t="s">
        <v>68</v>
      </c>
      <c r="B3" s="8">
        <v>2406183016</v>
      </c>
      <c r="C3" s="9" t="s">
        <v>61</v>
      </c>
      <c r="D3" s="2">
        <v>34.26</v>
      </c>
      <c r="E3" s="6">
        <v>28.7</v>
      </c>
      <c r="F3" s="7">
        <v>4</v>
      </c>
      <c r="G3" s="7">
        <v>5.77</v>
      </c>
      <c r="H3" s="7">
        <f t="shared" si="0"/>
        <v>72.73</v>
      </c>
      <c r="I3" s="2">
        <v>2</v>
      </c>
    </row>
    <row r="4" spans="1:9">
      <c r="A4" s="8" t="s">
        <v>56</v>
      </c>
      <c r="B4" s="8">
        <v>2406183020</v>
      </c>
      <c r="C4" s="9" t="s">
        <v>52</v>
      </c>
      <c r="D4" s="2">
        <v>34.38</v>
      </c>
      <c r="E4" s="6">
        <v>26.09</v>
      </c>
      <c r="F4" s="7">
        <v>7</v>
      </c>
      <c r="G4" s="7">
        <v>1.35</v>
      </c>
      <c r="H4" s="7">
        <f t="shared" si="0"/>
        <v>68.82</v>
      </c>
      <c r="I4" s="2">
        <v>3</v>
      </c>
    </row>
    <row r="5" spans="1:9">
      <c r="A5" s="10" t="s">
        <v>28</v>
      </c>
      <c r="B5" s="10">
        <v>2406183013</v>
      </c>
      <c r="C5" s="11" t="s">
        <v>27</v>
      </c>
      <c r="D5" s="2">
        <v>33.95</v>
      </c>
      <c r="E5" s="6">
        <v>21.74</v>
      </c>
      <c r="F5" s="7">
        <v>0</v>
      </c>
      <c r="G5" s="7">
        <v>7.11</v>
      </c>
      <c r="H5" s="7">
        <f t="shared" si="0"/>
        <v>62.8</v>
      </c>
      <c r="I5" s="2">
        <v>4</v>
      </c>
    </row>
    <row r="6" spans="1:9">
      <c r="A6" s="8" t="s">
        <v>67</v>
      </c>
      <c r="B6" s="8">
        <v>2406183006</v>
      </c>
      <c r="C6" s="9" t="s">
        <v>61</v>
      </c>
      <c r="D6" s="2">
        <v>34.13</v>
      </c>
      <c r="E6" s="6">
        <v>5.22</v>
      </c>
      <c r="F6" s="7">
        <v>10</v>
      </c>
      <c r="G6" s="7">
        <v>5.77</v>
      </c>
      <c r="H6" s="7">
        <f t="shared" si="0"/>
        <v>55.12</v>
      </c>
      <c r="I6" s="2">
        <v>5</v>
      </c>
    </row>
    <row r="7" spans="1:9">
      <c r="A7" s="10" t="s">
        <v>26</v>
      </c>
      <c r="B7" s="10">
        <v>2406183005</v>
      </c>
      <c r="C7" s="11" t="s">
        <v>27</v>
      </c>
      <c r="D7" s="2">
        <v>33.93</v>
      </c>
      <c r="E7" s="6">
        <v>5.22</v>
      </c>
      <c r="F7" s="12">
        <v>8</v>
      </c>
      <c r="G7" s="7">
        <v>7.11</v>
      </c>
      <c r="H7" s="7">
        <f t="shared" si="0"/>
        <v>54.26</v>
      </c>
      <c r="I7" s="2">
        <v>6</v>
      </c>
    </row>
    <row r="8" spans="1:9">
      <c r="A8" s="10" t="s">
        <v>29</v>
      </c>
      <c r="B8" s="10">
        <v>2406183001</v>
      </c>
      <c r="C8" s="11" t="s">
        <v>27</v>
      </c>
      <c r="D8" s="2">
        <v>34.95</v>
      </c>
      <c r="E8" s="6">
        <v>8.7</v>
      </c>
      <c r="F8" s="7">
        <v>2</v>
      </c>
      <c r="G8" s="7">
        <v>7.11</v>
      </c>
      <c r="H8" s="7">
        <f t="shared" si="0"/>
        <v>52.76</v>
      </c>
      <c r="I8" s="2">
        <v>7</v>
      </c>
    </row>
    <row r="9" spans="1:9">
      <c r="A9" s="8" t="s">
        <v>71</v>
      </c>
      <c r="B9" s="8">
        <v>2406183011</v>
      </c>
      <c r="C9" s="9" t="s">
        <v>61</v>
      </c>
      <c r="D9" s="2">
        <v>34.35</v>
      </c>
      <c r="E9" s="6">
        <v>6.96</v>
      </c>
      <c r="F9" s="7">
        <v>1</v>
      </c>
      <c r="G9" s="7">
        <v>8.65</v>
      </c>
      <c r="H9" s="7">
        <f>SUM(D9:G9)</f>
        <v>50.96</v>
      </c>
      <c r="I9" s="2">
        <v>8</v>
      </c>
    </row>
    <row r="10" spans="1:9">
      <c r="A10" s="8" t="s">
        <v>70</v>
      </c>
      <c r="B10" s="8">
        <v>2406183008</v>
      </c>
      <c r="C10" s="9" t="s">
        <v>61</v>
      </c>
      <c r="D10" s="7">
        <v>32.8</v>
      </c>
      <c r="E10" s="6">
        <v>6.09</v>
      </c>
      <c r="F10" s="13">
        <v>8</v>
      </c>
      <c r="G10" s="7">
        <v>2.5</v>
      </c>
      <c r="H10" s="7">
        <f>SUM(D10:G10)</f>
        <v>49.39</v>
      </c>
      <c r="I10" s="2">
        <v>9</v>
      </c>
    </row>
    <row r="11" spans="1:9">
      <c r="A11" s="8" t="s">
        <v>69</v>
      </c>
      <c r="B11" s="8">
        <v>2406183003</v>
      </c>
      <c r="C11" s="9" t="s">
        <v>61</v>
      </c>
      <c r="D11" s="14">
        <v>33.02</v>
      </c>
      <c r="E11" s="6">
        <v>0</v>
      </c>
      <c r="F11" s="7">
        <v>6</v>
      </c>
      <c r="G11" s="7">
        <v>7.5</v>
      </c>
      <c r="H11" s="7">
        <f t="shared" si="0"/>
        <v>46.52</v>
      </c>
      <c r="I11" s="2">
        <v>10</v>
      </c>
    </row>
    <row r="12" spans="1:9">
      <c r="A12" s="8" t="s">
        <v>65</v>
      </c>
      <c r="B12" s="8">
        <v>2306183018</v>
      </c>
      <c r="C12" s="9" t="s">
        <v>61</v>
      </c>
      <c r="D12" s="14">
        <v>33.79</v>
      </c>
      <c r="E12" s="6">
        <v>4.35</v>
      </c>
      <c r="F12" s="7">
        <v>5</v>
      </c>
      <c r="G12" s="7">
        <v>3.3</v>
      </c>
      <c r="H12" s="7">
        <f t="shared" si="0"/>
        <v>46.44</v>
      </c>
      <c r="I12" s="2">
        <v>11</v>
      </c>
    </row>
    <row r="13" spans="1:9">
      <c r="A13" s="10" t="s">
        <v>30</v>
      </c>
      <c r="B13" s="10">
        <v>2406183010</v>
      </c>
      <c r="C13" s="11" t="s">
        <v>27</v>
      </c>
      <c r="D13" s="2">
        <v>34.5</v>
      </c>
      <c r="E13" s="6">
        <v>0</v>
      </c>
      <c r="F13" s="7">
        <v>9</v>
      </c>
      <c r="G13" s="7">
        <v>2.5</v>
      </c>
      <c r="H13" s="7">
        <f t="shared" si="0"/>
        <v>46</v>
      </c>
      <c r="I13" s="2">
        <v>12</v>
      </c>
    </row>
    <row r="14" spans="1:9">
      <c r="A14" s="8" t="s">
        <v>66</v>
      </c>
      <c r="B14" s="8">
        <v>2406183004</v>
      </c>
      <c r="C14" s="9" t="s">
        <v>61</v>
      </c>
      <c r="D14" s="2">
        <v>33.87</v>
      </c>
      <c r="E14" s="6">
        <v>0</v>
      </c>
      <c r="F14" s="7">
        <v>1</v>
      </c>
      <c r="G14" s="7">
        <v>10</v>
      </c>
      <c r="H14" s="7">
        <f t="shared" si="0"/>
        <v>44.87</v>
      </c>
      <c r="I14" s="2">
        <v>13</v>
      </c>
    </row>
    <row r="15" spans="1:9">
      <c r="A15" s="8" t="s">
        <v>55</v>
      </c>
      <c r="B15" s="8">
        <v>2406183012</v>
      </c>
      <c r="C15" s="9" t="s">
        <v>52</v>
      </c>
      <c r="D15" s="14">
        <v>33.84</v>
      </c>
      <c r="E15" s="6">
        <v>0</v>
      </c>
      <c r="F15" s="7">
        <v>6</v>
      </c>
      <c r="G15" s="7">
        <v>3.65</v>
      </c>
      <c r="H15" s="7">
        <f t="shared" si="0"/>
        <v>43.49</v>
      </c>
      <c r="I15" s="2">
        <v>14</v>
      </c>
    </row>
    <row r="16" spans="1:9">
      <c r="A16" s="8" t="s">
        <v>51</v>
      </c>
      <c r="B16" s="8">
        <v>2406183019</v>
      </c>
      <c r="C16" s="9" t="s">
        <v>52</v>
      </c>
      <c r="D16" s="14">
        <v>34.45</v>
      </c>
      <c r="E16" s="6">
        <v>0</v>
      </c>
      <c r="F16" s="7">
        <v>3</v>
      </c>
      <c r="G16" s="7">
        <v>4.42</v>
      </c>
      <c r="H16" s="7">
        <f t="shared" si="0"/>
        <v>41.87</v>
      </c>
      <c r="I16" s="2">
        <v>15</v>
      </c>
    </row>
    <row r="17" spans="1:9">
      <c r="A17" s="8" t="s">
        <v>53</v>
      </c>
      <c r="B17" s="8">
        <v>2406183018</v>
      </c>
      <c r="C17" s="9" t="s">
        <v>52</v>
      </c>
      <c r="D17" s="14">
        <v>34.77</v>
      </c>
      <c r="E17" s="6">
        <v>0</v>
      </c>
      <c r="F17" s="7">
        <v>3</v>
      </c>
      <c r="G17" s="7">
        <v>4.04</v>
      </c>
      <c r="H17" s="7">
        <f t="shared" si="0"/>
        <v>41.81</v>
      </c>
      <c r="I17" s="2">
        <v>16</v>
      </c>
    </row>
    <row r="18" spans="1:9">
      <c r="A18" s="8" t="s">
        <v>63</v>
      </c>
      <c r="B18" s="8">
        <v>2406183014</v>
      </c>
      <c r="C18" s="9" t="s">
        <v>61</v>
      </c>
      <c r="D18" s="7">
        <v>32.98</v>
      </c>
      <c r="E18" s="6">
        <v>0</v>
      </c>
      <c r="F18" s="7">
        <v>2</v>
      </c>
      <c r="G18" s="7">
        <v>6.35</v>
      </c>
      <c r="H18" s="7">
        <f t="shared" si="0"/>
        <v>41.33</v>
      </c>
      <c r="I18" s="2">
        <v>17</v>
      </c>
    </row>
    <row r="19" spans="1:9">
      <c r="A19" s="8" t="s">
        <v>64</v>
      </c>
      <c r="B19" s="8">
        <v>2406183015</v>
      </c>
      <c r="C19" s="9" t="s">
        <v>61</v>
      </c>
      <c r="D19" s="2">
        <v>32.93</v>
      </c>
      <c r="E19" s="6">
        <v>0</v>
      </c>
      <c r="F19" s="7">
        <v>1</v>
      </c>
      <c r="G19" s="7">
        <v>5.2</v>
      </c>
      <c r="H19" s="7">
        <f t="shared" si="0"/>
        <v>39.13</v>
      </c>
      <c r="I19" s="2">
        <v>18</v>
      </c>
    </row>
    <row r="20" spans="1:9">
      <c r="A20" s="8" t="s">
        <v>54</v>
      </c>
      <c r="B20" s="8">
        <v>2406183007</v>
      </c>
      <c r="C20" s="9" t="s">
        <v>52</v>
      </c>
      <c r="D20" s="2">
        <v>34.28</v>
      </c>
      <c r="E20" s="6">
        <v>0</v>
      </c>
      <c r="F20" s="7">
        <v>0</v>
      </c>
      <c r="G20" s="7">
        <v>4.04</v>
      </c>
      <c r="H20" s="7">
        <f t="shared" si="0"/>
        <v>38.32</v>
      </c>
      <c r="I20" s="2">
        <v>19</v>
      </c>
    </row>
    <row r="21" spans="1:9">
      <c r="A21" s="8" t="s">
        <v>72</v>
      </c>
      <c r="B21" s="8">
        <v>2406183009</v>
      </c>
      <c r="C21" s="9" t="s">
        <v>61</v>
      </c>
      <c r="D21" s="2">
        <v>32.52</v>
      </c>
      <c r="E21" s="6">
        <v>0</v>
      </c>
      <c r="F21" s="7">
        <v>0</v>
      </c>
      <c r="G21" s="7">
        <v>1.35</v>
      </c>
      <c r="H21" s="7">
        <f t="shared" si="0"/>
        <v>33.87</v>
      </c>
      <c r="I21" s="2">
        <v>20</v>
      </c>
    </row>
    <row r="22" spans="1:9">
      <c r="A22" s="8" t="s">
        <v>60</v>
      </c>
      <c r="B22" s="8">
        <v>2406183002</v>
      </c>
      <c r="C22" s="9" t="s">
        <v>61</v>
      </c>
      <c r="D22" s="15" t="s">
        <v>128</v>
      </c>
      <c r="E22" s="16"/>
      <c r="F22" s="16"/>
      <c r="G22" s="16"/>
      <c r="H22" s="17"/>
      <c r="I22" s="2">
        <v>21</v>
      </c>
    </row>
    <row r="25" spans="1:9">
      <c r="A25" s="18" t="s">
        <v>129</v>
      </c>
      <c r="B25" s="18"/>
      <c r="C25" s="18"/>
      <c r="D25" s="18"/>
      <c r="E25" s="18"/>
      <c r="F25" s="18"/>
      <c r="G25" s="18"/>
      <c r="H25" s="18"/>
      <c r="I25" s="18"/>
    </row>
    <row r="26" spans="1:9">
      <c r="A26" s="18"/>
      <c r="B26" s="18"/>
      <c r="C26" s="18"/>
      <c r="D26" s="18"/>
      <c r="E26" s="18"/>
      <c r="F26" s="18"/>
      <c r="G26" s="18"/>
      <c r="H26" s="18"/>
      <c r="I26" s="18"/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18"/>
      <c r="B28" s="18"/>
      <c r="C28" s="18"/>
      <c r="D28" s="18"/>
      <c r="E28" s="18"/>
      <c r="F28" s="18"/>
      <c r="G28" s="18"/>
      <c r="H28" s="18"/>
      <c r="I28" s="18"/>
    </row>
  </sheetData>
  <sortState ref="A2:I22">
    <sortCondition ref="H2" descending="1"/>
  </sortState>
  <mergeCells count="2">
    <mergeCell ref="D22:H22"/>
    <mergeCell ref="A25:I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运动人体科学</vt:lpstr>
      <vt:lpstr>体育人文社会学</vt:lpstr>
      <vt:lpstr>体育教育训练学</vt:lpstr>
      <vt:lpstr>Sheet1</vt:lpstr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開心</cp:lastModifiedBy>
  <dcterms:created xsi:type="dcterms:W3CDTF">2024-09-07T16:06:00Z</dcterms:created>
  <dcterms:modified xsi:type="dcterms:W3CDTF">2025-09-09T11:40:52Z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F77C85BE9B1B40C383D551B528D8312D_12</vt:lpwstr>
  </property>
  <property fmtid="{D5CDD505-2E9C-101B-9397-08002B2CF9AE}" pid="3" name="KSOProductBuildVer">
    <vt:lpwstr>2052-12.1.0.21915</vt:lpwstr>
  </property>
</Properties>
</file>