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800" windowWidth="19420" windowHeight="3810" tabRatio="239" activeTab="0"/>
  </bookViews>
  <sheets>
    <sheet name="sheet" sheetId="1" r:id="rId1"/>
    <sheet name="&quot;十二五&quot;首批14项17课题" sheetId="2" state="hidden" r:id="rId2"/>
    <sheet name="“十一五”54项" sheetId="3" state="hidden" r:id="rId3"/>
    <sheet name="Sheet1" sheetId="4" r:id="rId4"/>
  </sheets>
  <definedNames>
    <definedName name="_xlnm._FilterDatabase" localSheetId="1" hidden="1">'"十二五"首批14项17课题'!$A$3:$AC$22</definedName>
    <definedName name="_xlnm._FilterDatabase" localSheetId="2" hidden="1">'“十一五”54项'!$A$3:$AH$86</definedName>
    <definedName name="_xlnm.Print_Titles" localSheetId="1">'"十二五"首批14项17课题'!$2:$3</definedName>
    <definedName name="_xlnm.Print_Titles" localSheetId="2">'“十一五”54项'!$2:$3</definedName>
    <definedName name="_xlnm.Print_Titles" localSheetId="0">'sheet'!$4:$4</definedName>
  </definedNames>
  <calcPr fullCalcOnLoad="1"/>
</workbook>
</file>

<file path=xl/comments2.xml><?xml version="1.0" encoding="utf-8"?>
<comments xmlns="http://schemas.openxmlformats.org/spreadsheetml/2006/main">
  <authors>
    <author>friends</author>
  </authors>
  <commentList>
    <comment ref="T4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利税3.25</t>
        </r>
      </text>
    </comment>
    <comment ref="T12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利税3亿</t>
        </r>
      </text>
    </comment>
    <comment ref="T14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利润1亿</t>
        </r>
      </text>
    </comment>
    <comment ref="T16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利税2亿</t>
        </r>
      </text>
    </comment>
    <comment ref="T21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利润0.2亿</t>
        </r>
      </text>
    </comment>
    <comment ref="T20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利润5.9 利税7.7</t>
        </r>
      </text>
    </comment>
    <comment ref="M22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含高新技术产业化拨付249万</t>
        </r>
      </text>
    </comment>
  </commentList>
</comments>
</file>

<file path=xl/comments3.xml><?xml version="1.0" encoding="utf-8"?>
<comments xmlns="http://schemas.openxmlformats.org/spreadsheetml/2006/main">
  <authors>
    <author>friends</author>
  </authors>
  <commentList>
    <comment ref="M9" authorId="0">
      <text>
        <r>
          <rPr>
            <sz val="9"/>
            <rFont val="宋体"/>
            <family val="0"/>
          </rPr>
          <t>2008年经费暂缓</t>
        </r>
      </text>
    </comment>
    <comment ref="O12" authorId="0">
      <text>
        <r>
          <rPr>
            <sz val="9"/>
            <rFont val="宋体"/>
            <family val="0"/>
          </rPr>
          <t>2008年经费暂缓</t>
        </r>
      </text>
    </comment>
    <comment ref="N14" authorId="0">
      <text>
        <r>
          <rPr>
            <sz val="9"/>
            <rFont val="宋体"/>
            <family val="0"/>
          </rPr>
          <t>2007年下达经费200万元，追加300万元</t>
        </r>
      </text>
    </comment>
    <comment ref="P73" authorId="0">
      <text>
        <r>
          <rPr>
            <sz val="9"/>
            <rFont val="宋体"/>
            <family val="0"/>
          </rPr>
          <t>2009年下达的400万元，其中100万元由条财处另行安排，实际下达经费300万元。</t>
        </r>
      </text>
    </comment>
    <comment ref="R69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华兰提前验收后，2011年的300万提前到2010年拨付</t>
        </r>
      </text>
    </comment>
    <comment ref="Y66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利税2亿</t>
        </r>
      </text>
    </comment>
    <comment ref="R81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含高新技术产业化拨付324万</t>
        </r>
      </text>
    </comment>
    <comment ref="K81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包含中信重机的"高温气冷堆核电锻件技术研究与产业化"</t>
        </r>
      </text>
    </comment>
    <comment ref="Q81" authorId="0">
      <text>
        <r>
          <rPr>
            <b/>
            <sz val="9"/>
            <rFont val="宋体"/>
            <family val="0"/>
          </rPr>
          <t>friends:</t>
        </r>
        <r>
          <rPr>
            <sz val="9"/>
            <rFont val="宋体"/>
            <family val="0"/>
          </rPr>
          <t xml:space="preserve">
含高新技术产业化756万</t>
        </r>
      </text>
    </comment>
  </commentList>
</comments>
</file>

<file path=xl/sharedStrings.xml><?xml version="1.0" encoding="utf-8"?>
<sst xmlns="http://schemas.openxmlformats.org/spreadsheetml/2006/main" count="710" uniqueCount="481">
  <si>
    <t>小计</t>
  </si>
  <si>
    <t>省农科院</t>
  </si>
  <si>
    <r>
      <t>周口市</t>
    </r>
    <r>
      <rPr>
        <sz val="9"/>
        <rFont val="Times New Roman"/>
        <family val="1"/>
      </rPr>
      <t xml:space="preserve"> </t>
    </r>
  </si>
  <si>
    <r>
      <t>洛阳市</t>
    </r>
    <r>
      <rPr>
        <sz val="9"/>
        <rFont val="Times New Roman"/>
        <family val="1"/>
      </rPr>
      <t xml:space="preserve"> </t>
    </r>
  </si>
  <si>
    <r>
      <t>许昌市</t>
    </r>
    <r>
      <rPr>
        <sz val="9"/>
        <rFont val="Times New Roman"/>
        <family val="1"/>
      </rPr>
      <t xml:space="preserve"> </t>
    </r>
  </si>
  <si>
    <r>
      <t>平顶山市</t>
    </r>
    <r>
      <rPr>
        <sz val="9"/>
        <rFont val="Times New Roman"/>
        <family val="1"/>
      </rPr>
      <t xml:space="preserve"> </t>
    </r>
  </si>
  <si>
    <r>
      <t>新乡市</t>
    </r>
    <r>
      <rPr>
        <sz val="9"/>
        <rFont val="Times New Roman"/>
        <family val="1"/>
      </rPr>
      <t xml:space="preserve"> </t>
    </r>
  </si>
  <si>
    <r>
      <t>南阳市</t>
    </r>
    <r>
      <rPr>
        <sz val="9"/>
        <rFont val="Times New Roman"/>
        <family val="1"/>
      </rPr>
      <t xml:space="preserve"> </t>
    </r>
  </si>
  <si>
    <t>省煤炭局</t>
  </si>
  <si>
    <r>
      <t>安阳市</t>
    </r>
    <r>
      <rPr>
        <sz val="9"/>
        <rFont val="Times New Roman"/>
        <family val="1"/>
      </rPr>
      <t xml:space="preserve"> </t>
    </r>
  </si>
  <si>
    <t>省教育厅</t>
  </si>
  <si>
    <t xml:space="preserve">安阳市 </t>
  </si>
  <si>
    <t xml:space="preserve">许昌市 </t>
  </si>
  <si>
    <t xml:space="preserve">商丘市 </t>
  </si>
  <si>
    <t xml:space="preserve">南阳市 </t>
  </si>
  <si>
    <t xml:space="preserve">三门峡市 </t>
  </si>
  <si>
    <t xml:space="preserve">鹤壁市 </t>
  </si>
  <si>
    <t>开封市</t>
  </si>
  <si>
    <t>南阳市</t>
  </si>
  <si>
    <t>三门峡市</t>
  </si>
  <si>
    <t>平顶山市</t>
  </si>
  <si>
    <t>周口市</t>
  </si>
  <si>
    <t>鹤壁市</t>
  </si>
  <si>
    <t>洛阳市</t>
  </si>
  <si>
    <t>郑州市</t>
  </si>
  <si>
    <t>名优花卉苗木产业化开发</t>
  </si>
  <si>
    <t>洛阳市农业科学研究院</t>
  </si>
  <si>
    <t>许昌市</t>
  </si>
  <si>
    <t>风力发电成套装备</t>
  </si>
  <si>
    <t>平顶山</t>
  </si>
  <si>
    <t>中钢集团洛阳耐火材料研究院有限公司</t>
  </si>
  <si>
    <t>河南黄河旋风股份有限公司</t>
  </si>
  <si>
    <t>猪主要疫病防控关键技术研究与新型疫苗开发</t>
  </si>
  <si>
    <t>新乡市</t>
  </si>
  <si>
    <t>济源市</t>
  </si>
  <si>
    <t>河南天民种业有限公司</t>
  </si>
  <si>
    <t>科学院物理所</t>
  </si>
  <si>
    <t>省科学院</t>
  </si>
  <si>
    <t>合 计</t>
  </si>
  <si>
    <t>许继集团有限公司</t>
  </si>
  <si>
    <t>中国洛阳浮法玻璃集团有限公司</t>
  </si>
  <si>
    <t>动力锂离子电池</t>
  </si>
  <si>
    <t>河南环宇集团有限公司</t>
  </si>
  <si>
    <t>牡丹产业化技术研究与开发</t>
  </si>
  <si>
    <t>菊花产业化技术研究与开发</t>
  </si>
  <si>
    <t>花木产业化技术研究与开发</t>
  </si>
  <si>
    <t>郑州大学</t>
  </si>
  <si>
    <t>河南省农科院</t>
  </si>
  <si>
    <t>信阳市农科所</t>
  </si>
  <si>
    <t>兆瓦级风力发电机组控制系统与并网关键技术研究及产业化</t>
  </si>
  <si>
    <t>兆瓦级紧凑型风电齿轮箱研究及产业化</t>
  </si>
  <si>
    <t>河南远达传动设备股份有限公司、郑州机械研究所</t>
  </si>
  <si>
    <t>南阳防爆集团股份有限公司、南阳防爆研究所</t>
  </si>
  <si>
    <t>南阳市　</t>
  </si>
  <si>
    <t>序号</t>
  </si>
  <si>
    <t>数量</t>
  </si>
  <si>
    <t>省拨经费额度（万元）</t>
  </si>
  <si>
    <t>√</t>
  </si>
  <si>
    <t>许为钢</t>
  </si>
  <si>
    <t>郑天存</t>
  </si>
  <si>
    <t>沈祖详</t>
  </si>
  <si>
    <t>房志勇</t>
  </si>
  <si>
    <t>张许科</t>
  </si>
  <si>
    <t>王定国</t>
  </si>
  <si>
    <t>韩书谟</t>
  </si>
  <si>
    <t>刘劲波</t>
  </si>
  <si>
    <t>李长杰</t>
  </si>
  <si>
    <t>杜风光</t>
  </si>
  <si>
    <t>焦承尧</t>
  </si>
  <si>
    <t>张光春</t>
  </si>
  <si>
    <t>王继生</t>
  </si>
  <si>
    <t>李付广</t>
  </si>
  <si>
    <t>张  鹏</t>
  </si>
  <si>
    <t>茹振钢</t>
  </si>
  <si>
    <t>雷振生</t>
  </si>
  <si>
    <t>刘古岩</t>
  </si>
  <si>
    <t>于世新</t>
  </si>
  <si>
    <t>陈雪枫</t>
  </si>
  <si>
    <t>苗  青</t>
  </si>
  <si>
    <t>张小贝</t>
  </si>
  <si>
    <t>王安理</t>
  </si>
  <si>
    <t>程相文</t>
  </si>
  <si>
    <t>王忠建</t>
  </si>
  <si>
    <t>腾方迁</t>
  </si>
  <si>
    <t>张爱民</t>
  </si>
  <si>
    <t>卫修君</t>
  </si>
  <si>
    <t>刘宏民</t>
  </si>
  <si>
    <t>张相生</t>
  </si>
  <si>
    <t>吴文君</t>
  </si>
  <si>
    <t>靳  芝</t>
  </si>
  <si>
    <t>庞碧涛</t>
  </si>
  <si>
    <t>张  勇</t>
  </si>
  <si>
    <t>李高鹏</t>
  </si>
  <si>
    <t>王冬生</t>
  </si>
  <si>
    <t>王大为</t>
  </si>
  <si>
    <t>王满昌</t>
  </si>
  <si>
    <t>吴宗彦</t>
  </si>
  <si>
    <t>黄耀怡</t>
  </si>
  <si>
    <t>李  辰</t>
  </si>
  <si>
    <t>汤其伟</t>
  </si>
  <si>
    <t>闫作为</t>
  </si>
  <si>
    <t>杨书廷</t>
  </si>
  <si>
    <t>李中东</t>
  </si>
  <si>
    <t>张灿军</t>
  </si>
  <si>
    <t>徐颂文</t>
  </si>
  <si>
    <t>李蕊</t>
  </si>
  <si>
    <t>赵鸿飞</t>
  </si>
  <si>
    <t>李智超</t>
  </si>
  <si>
    <t>李红霞</t>
  </si>
  <si>
    <t>王裕昌</t>
  </si>
  <si>
    <t>林小军</t>
  </si>
  <si>
    <t>杨安国</t>
  </si>
  <si>
    <t>李同智</t>
  </si>
  <si>
    <t>沈天民</t>
  </si>
  <si>
    <t>赵兰普</t>
  </si>
  <si>
    <t>秦广雍</t>
  </si>
  <si>
    <t>尹海庆</t>
  </si>
  <si>
    <t>王青林</t>
  </si>
  <si>
    <t>姜  宏</t>
  </si>
  <si>
    <t>安  康</t>
  </si>
  <si>
    <t>验收到期判定</t>
  </si>
  <si>
    <t>启动年份</t>
  </si>
  <si>
    <t>承担单位</t>
  </si>
  <si>
    <t>项目负责人</t>
  </si>
  <si>
    <t>主管部门</t>
  </si>
  <si>
    <t>专业处室</t>
  </si>
  <si>
    <t>农村处</t>
  </si>
  <si>
    <t>高新处</t>
  </si>
  <si>
    <t>社发处</t>
  </si>
  <si>
    <t>高新处</t>
  </si>
  <si>
    <t>农村处</t>
  </si>
  <si>
    <t>轨道交通关键技术及装备研发</t>
  </si>
  <si>
    <t>城市轨道车辆关键技术研究与产业化</t>
  </si>
  <si>
    <t>地铁再生制动能量吸收装置研究与应用</t>
  </si>
  <si>
    <t>大容量锂离子动力电池全自动生产线研发</t>
  </si>
  <si>
    <t>自升式海洋钻井平台钻机的研发及产业化</t>
  </si>
  <si>
    <t>合同完成时间</t>
  </si>
  <si>
    <r>
      <t>05.11－</t>
    </r>
    <r>
      <rPr>
        <sz val="9"/>
        <rFont val="Times New Roman"/>
        <family val="1"/>
      </rPr>
      <t>08.10</t>
    </r>
  </si>
  <si>
    <r>
      <t>05.－</t>
    </r>
    <r>
      <rPr>
        <sz val="9"/>
        <rFont val="Times New Roman"/>
        <family val="1"/>
      </rPr>
      <t>07.</t>
    </r>
  </si>
  <si>
    <r>
      <t>06.11－</t>
    </r>
    <r>
      <rPr>
        <sz val="9"/>
        <rFont val="Times New Roman"/>
        <family val="1"/>
      </rPr>
      <t>09.10</t>
    </r>
  </si>
  <si>
    <r>
      <t>06.01－</t>
    </r>
    <r>
      <rPr>
        <sz val="9"/>
        <rFont val="Times New Roman"/>
        <family val="1"/>
      </rPr>
      <t>08.12</t>
    </r>
  </si>
  <si>
    <r>
      <t>06.05－</t>
    </r>
    <r>
      <rPr>
        <sz val="9"/>
        <rFont val="Times New Roman"/>
        <family val="1"/>
      </rPr>
      <t>08.12</t>
    </r>
  </si>
  <si>
    <r>
      <t>06.10－</t>
    </r>
    <r>
      <rPr>
        <sz val="9"/>
        <rFont val="Times New Roman"/>
        <family val="1"/>
      </rPr>
      <t>09.10</t>
    </r>
  </si>
  <si>
    <r>
      <t>05.07－</t>
    </r>
    <r>
      <rPr>
        <sz val="9"/>
        <rFont val="Times New Roman"/>
        <family val="1"/>
      </rPr>
      <t>09.03</t>
    </r>
  </si>
  <si>
    <r>
      <t>07.10－</t>
    </r>
    <r>
      <rPr>
        <sz val="9"/>
        <rFont val="Times New Roman"/>
        <family val="1"/>
      </rPr>
      <t>09.12</t>
    </r>
  </si>
  <si>
    <r>
      <t>07.10.－</t>
    </r>
    <r>
      <rPr>
        <sz val="9"/>
        <rFont val="Times New Roman"/>
        <family val="1"/>
      </rPr>
      <t>10.10</t>
    </r>
  </si>
  <si>
    <r>
      <t>06.01－</t>
    </r>
    <r>
      <rPr>
        <sz val="9"/>
        <rFont val="Times New Roman"/>
        <family val="1"/>
      </rPr>
      <t>09.03</t>
    </r>
  </si>
  <si>
    <r>
      <t>08.01－</t>
    </r>
    <r>
      <rPr>
        <sz val="9"/>
        <rFont val="Times New Roman"/>
        <family val="1"/>
      </rPr>
      <t>10.12</t>
    </r>
  </si>
  <si>
    <t>07.10-10.06</t>
  </si>
  <si>
    <r>
      <t>08.08－</t>
    </r>
    <r>
      <rPr>
        <sz val="9"/>
        <rFont val="Times New Roman"/>
        <family val="1"/>
      </rPr>
      <t>12.07</t>
    </r>
  </si>
  <si>
    <r>
      <t>08.08－</t>
    </r>
    <r>
      <rPr>
        <sz val="9"/>
        <rFont val="Times New Roman"/>
        <family val="1"/>
      </rPr>
      <t>10.07</t>
    </r>
  </si>
  <si>
    <r>
      <t>08.10－</t>
    </r>
    <r>
      <rPr>
        <sz val="9"/>
        <rFont val="Times New Roman"/>
        <family val="1"/>
      </rPr>
      <t>11.10</t>
    </r>
  </si>
  <si>
    <r>
      <t>08.08－</t>
    </r>
    <r>
      <rPr>
        <sz val="9"/>
        <rFont val="Times New Roman"/>
        <family val="1"/>
      </rPr>
      <t>10.12</t>
    </r>
  </si>
  <si>
    <r>
      <t>08.01－</t>
    </r>
    <r>
      <rPr>
        <sz val="9"/>
        <rFont val="Times New Roman"/>
        <family val="1"/>
      </rPr>
      <t>11.06</t>
    </r>
  </si>
  <si>
    <r>
      <t>08.12－</t>
    </r>
    <r>
      <rPr>
        <sz val="9"/>
        <rFont val="Times New Roman"/>
        <family val="1"/>
      </rPr>
      <t>10.12</t>
    </r>
  </si>
  <si>
    <r>
      <t>08.10－</t>
    </r>
    <r>
      <rPr>
        <sz val="9"/>
        <rFont val="Times New Roman"/>
        <family val="1"/>
      </rPr>
      <t>11.09</t>
    </r>
  </si>
  <si>
    <r>
      <t>08.06－</t>
    </r>
    <r>
      <rPr>
        <sz val="9"/>
        <rFont val="Times New Roman"/>
        <family val="1"/>
      </rPr>
      <t>10.12</t>
    </r>
  </si>
  <si>
    <r>
      <t>07.03－</t>
    </r>
    <r>
      <rPr>
        <sz val="9"/>
        <rFont val="Times New Roman"/>
        <family val="1"/>
      </rPr>
      <t>10.01</t>
    </r>
  </si>
  <si>
    <r>
      <t>08.03－</t>
    </r>
    <r>
      <rPr>
        <sz val="9"/>
        <rFont val="Times New Roman"/>
        <family val="1"/>
      </rPr>
      <t>09.12</t>
    </r>
  </si>
  <si>
    <r>
      <t>08.05－</t>
    </r>
    <r>
      <rPr>
        <sz val="9"/>
        <rFont val="Times New Roman"/>
        <family val="1"/>
      </rPr>
      <t>09.12</t>
    </r>
  </si>
  <si>
    <r>
      <t>08.11－</t>
    </r>
    <r>
      <rPr>
        <sz val="9"/>
        <rFont val="Times New Roman"/>
        <family val="1"/>
      </rPr>
      <t>11.10</t>
    </r>
  </si>
  <si>
    <r>
      <t>08.12－</t>
    </r>
    <r>
      <rPr>
        <sz val="9"/>
        <rFont val="Times New Roman"/>
        <family val="1"/>
      </rPr>
      <t>11.12</t>
    </r>
  </si>
  <si>
    <r>
      <t>08.03－</t>
    </r>
    <r>
      <rPr>
        <sz val="9"/>
        <rFont val="Times New Roman"/>
        <family val="1"/>
      </rPr>
      <t>10.12</t>
    </r>
  </si>
  <si>
    <r>
      <t>08.01－</t>
    </r>
    <r>
      <rPr>
        <sz val="9"/>
        <rFont val="Times New Roman"/>
        <family val="1"/>
      </rPr>
      <t>10.06</t>
    </r>
  </si>
  <si>
    <r>
      <t>09.01－</t>
    </r>
    <r>
      <rPr>
        <sz val="9"/>
        <rFont val="Times New Roman"/>
        <family val="1"/>
      </rPr>
      <t>10.12</t>
    </r>
  </si>
  <si>
    <t>09.1－11.9</t>
  </si>
  <si>
    <t>09.1－11.12</t>
  </si>
  <si>
    <t>08.8－10.12</t>
  </si>
  <si>
    <t>09.1-11.12</t>
  </si>
  <si>
    <t>09.6-11.12</t>
  </si>
  <si>
    <t>09.5－11.12</t>
  </si>
  <si>
    <t>09.6-10.12</t>
  </si>
  <si>
    <t>09.6-11.6</t>
  </si>
  <si>
    <t>09.1-11.6</t>
  </si>
  <si>
    <t>09.8-11.12</t>
  </si>
  <si>
    <t>09.6-11.7</t>
  </si>
  <si>
    <t>09.6-12.5</t>
  </si>
  <si>
    <t>09.4-12.4</t>
  </si>
  <si>
    <t>09.4-12.3</t>
  </si>
  <si>
    <t>08.1－10.12</t>
  </si>
  <si>
    <t>09.5－11.4</t>
  </si>
  <si>
    <t>09.6－11.12</t>
  </si>
  <si>
    <t>08.1－11.12</t>
  </si>
  <si>
    <t>09.4－12.3</t>
  </si>
  <si>
    <t>09.6-10.8</t>
  </si>
  <si>
    <t>09.5-10.12</t>
  </si>
  <si>
    <t>08.2－11.3</t>
  </si>
  <si>
    <t>10.3－12.12</t>
  </si>
  <si>
    <t>09.6－12.6</t>
  </si>
  <si>
    <t>09.8－12.8</t>
  </si>
  <si>
    <t>备注</t>
  </si>
  <si>
    <t>时间</t>
  </si>
  <si>
    <t>新增产值（亿元）</t>
  </si>
  <si>
    <t>煤制乙二醇产业化技术研究与开发</t>
  </si>
  <si>
    <t>铝冶炼综合节能与短流程连铸连轧技术的开发与应用</t>
  </si>
  <si>
    <t>轨道交通信息集成与网络化运营调度系统关键技术研究</t>
  </si>
  <si>
    <t>硬岩盾构成套装备关键技术研究及应用</t>
  </si>
  <si>
    <t>ACYW135群脑膜炎球菌多糖疫苗</t>
  </si>
  <si>
    <t>优质钢精炼用透气元件及其机构关键技术研究与产业化</t>
  </si>
  <si>
    <t>优质专用型花生新品种选育与示范</t>
  </si>
  <si>
    <t>半合成抗生素母核及系列产品开发和产业化</t>
  </si>
  <si>
    <t>生猪健康养殖及猪肉安全保障技术研究与示范</t>
  </si>
  <si>
    <t>清洁镀金新材料研究与产业化开发</t>
  </si>
  <si>
    <t>高品质钛加工材关键技术研究</t>
  </si>
  <si>
    <t>超级小麦新品种选育</t>
  </si>
  <si>
    <t>河南省农业科学院小麦研究所</t>
  </si>
  <si>
    <t>2009年12月申请追加项目</t>
  </si>
  <si>
    <t>2011
(2)</t>
  </si>
  <si>
    <t>2011(1)</t>
  </si>
  <si>
    <t>2011(传统）</t>
  </si>
  <si>
    <t>10.01-12.12</t>
  </si>
  <si>
    <t>10.10-12.09</t>
  </si>
  <si>
    <t>11.01-13.12</t>
  </si>
  <si>
    <t>10.01-11.12</t>
  </si>
  <si>
    <t>10.12-13.12</t>
  </si>
  <si>
    <t>2011
(3)</t>
  </si>
  <si>
    <t>待安排</t>
  </si>
  <si>
    <t>项目编号</t>
  </si>
  <si>
    <t>项目名称</t>
  </si>
  <si>
    <t>总投入（万元）</t>
  </si>
  <si>
    <t>研发投入（万元）</t>
  </si>
  <si>
    <t>合同实施时间</t>
  </si>
  <si>
    <t>合同开始时间</t>
  </si>
  <si>
    <t>中期评估</t>
  </si>
  <si>
    <t>总结验收</t>
  </si>
  <si>
    <t>材料</t>
  </si>
  <si>
    <t>超级小麦新品种选育</t>
  </si>
  <si>
    <t>周口市农科院</t>
  </si>
  <si>
    <t>农村处</t>
  </si>
  <si>
    <r>
      <t>TFT</t>
    </r>
    <r>
      <rPr>
        <sz val="9"/>
        <rFont val="宋体"/>
        <family val="0"/>
      </rPr>
      <t>基板玻璃浮法生产设备和工艺研究与开发</t>
    </r>
  </si>
  <si>
    <t>高新处</t>
  </si>
  <si>
    <t>年产千吨级多晶硅生产线关键技术研究与开发</t>
  </si>
  <si>
    <t>洛阳中硅高科技有限公司</t>
  </si>
  <si>
    <t>超高产玉米新品种选育</t>
  </si>
  <si>
    <t>省农业科学院粮作所</t>
  </si>
  <si>
    <t>家禽主要疫病新型诊断技术及新型疫苗研究与开发</t>
  </si>
  <si>
    <t>洛阳普莱柯生物工程有限公司</t>
  </si>
  <si>
    <t>特高压直流输电装备关键技术</t>
  </si>
  <si>
    <t>许继集团有限公司</t>
  </si>
  <si>
    <t>超高压交流输变电装备关键技术</t>
  </si>
  <si>
    <t>河南平高电气股份有限公司</t>
  </si>
  <si>
    <r>
      <t>“</t>
    </r>
    <r>
      <rPr>
        <sz val="9"/>
        <rFont val="Times New Roman"/>
        <family val="1"/>
      </rPr>
      <t>1+4</t>
    </r>
    <r>
      <rPr>
        <sz val="9"/>
        <rFont val="宋体"/>
        <family val="0"/>
      </rPr>
      <t>”铝板带热连轧装备研制及关键技术研究</t>
    </r>
  </si>
  <si>
    <t>中色科技股份有限公司</t>
  </si>
  <si>
    <t>精密铜管四辊旋轧和四联拉装备及关键技术研究</t>
  </si>
  <si>
    <t>金龙精密铜管集团股份有限公司</t>
  </si>
  <si>
    <r>
      <t>年产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吨秸秆纤维乙醇关键技术研究及产业化示范</t>
    </r>
  </si>
  <si>
    <t>河南天冠企业集团有限公司</t>
  </si>
  <si>
    <t>社发处</t>
  </si>
  <si>
    <t>6米以上大采高高可靠性液压支架及电液控制系统研制</t>
  </si>
  <si>
    <t>郑州煤矿机械集团有限责任公司</t>
  </si>
  <si>
    <t>治疗性乙肝疫苗研究与开发</t>
  </si>
  <si>
    <t>华兰生物工程股份有限公司</t>
  </si>
  <si>
    <t>高效晶体硅太阳电池产业化技术研发</t>
  </si>
  <si>
    <t>洛阳尚德太阳能大力有限公司</t>
  </si>
  <si>
    <t>大型高效节能活性石灰成套技术及关键装备推广应用</t>
  </si>
  <si>
    <t>中信重型机械有限公司</t>
  </si>
  <si>
    <t>成果处</t>
  </si>
  <si>
    <t>优质高产棉花新品种培育与示范</t>
  </si>
  <si>
    <t>省棉花研究所（中棉所）</t>
  </si>
  <si>
    <t>钠盐法生产高纯度L-乳酸关键技术</t>
  </si>
  <si>
    <t>河南金丹乳酸有限公司</t>
  </si>
  <si>
    <t>超级小麦新品种百农矮抗58产业化研究与开发</t>
  </si>
  <si>
    <t>河南科技学院</t>
  </si>
  <si>
    <t>超级小麦新品种郑麦366产业化研究与开发</t>
  </si>
  <si>
    <t>省农科院小麦研究中心</t>
  </si>
  <si>
    <t>非晶硅薄膜太阳电池生产关键工艺技术研发</t>
  </si>
  <si>
    <t>河南新能光伏有限公司</t>
  </si>
  <si>
    <t>2008年11月申请追加项目</t>
  </si>
  <si>
    <t>高速铁路供电系统成套设备关键技术</t>
  </si>
  <si>
    <t>许继集团</t>
  </si>
  <si>
    <t>2009.8.19</t>
  </si>
  <si>
    <t>大型甲醇和醋酸联合装置关键技术研究应用</t>
  </si>
  <si>
    <t>永煤集团</t>
  </si>
  <si>
    <t>喜树碱类抗癌药全合成工艺研究及产业化</t>
  </si>
  <si>
    <t>河南东泰制药</t>
  </si>
  <si>
    <t>林可霉素关键工程技术研究与应用</t>
  </si>
  <si>
    <t>南阳普康药业</t>
  </si>
  <si>
    <t>多金属伴生矿资源高效综合利用技术研究与产业化示范</t>
  </si>
  <si>
    <t>灵宝市金源矿业</t>
  </si>
  <si>
    <t>玉米新品种浚单20产业化研究与开发</t>
  </si>
  <si>
    <t>浚县农业科学研究所</t>
  </si>
  <si>
    <t>8万立方米/时等级特大型空分设备研发及产业化</t>
  </si>
  <si>
    <t>开封空分集团</t>
  </si>
  <si>
    <t>紫激光计算机直接制版（CTP）版材关键技术研究</t>
  </si>
  <si>
    <t>乐凯集团第二胶片厂</t>
  </si>
  <si>
    <t>20万吨/年醋酸装置集成创新</t>
  </si>
  <si>
    <t>河南省煤气（集团）义马气化厂</t>
  </si>
  <si>
    <t>矿井瓦斯抽采—发电—热害治理关键技术研究与工程示范</t>
  </si>
  <si>
    <t>平顶山煤业（集团）有限责任公司</t>
  </si>
  <si>
    <t>超级小麦新品种选育与示范</t>
  </si>
  <si>
    <t>河南省农业科学院等</t>
  </si>
  <si>
    <t>国家一类抗癌新药OGP46的研究开发</t>
  </si>
  <si>
    <t>辅仁药业集团有限公司</t>
  </si>
  <si>
    <t>家禽骨血加工关键技术产业化研究与开发</t>
  </si>
  <si>
    <t>河南大用实业有限公司</t>
  </si>
  <si>
    <t>钼钨选矿及深加工关键技术研究</t>
  </si>
  <si>
    <t>洛阳栾川钼业集团股份有限公司</t>
  </si>
  <si>
    <t>1.2008年11月申请追加项目
2.于2011年1月申请延期至2012年12月</t>
  </si>
  <si>
    <t>核电厂用系列核级电动机关键技术研究</t>
  </si>
  <si>
    <t>南阳防爆集团有限公司</t>
  </si>
  <si>
    <t>兆瓦级风力发电机组轴承研发</t>
  </si>
  <si>
    <t>洛阳LYC轴承有限公司</t>
  </si>
  <si>
    <t>数字化超深井石油钻井装备研制</t>
  </si>
  <si>
    <t>南阳二机集团</t>
  </si>
  <si>
    <t>节能与新能源汽车</t>
  </si>
  <si>
    <t>节能环保新能源电动车开发</t>
  </si>
  <si>
    <t>郑州日产汽车有限公司</t>
  </si>
  <si>
    <t>通过高新技术产业化项目安排600万（09年200万，10年400万）</t>
  </si>
  <si>
    <t>节能与新能源城市客车研发及产业化</t>
  </si>
  <si>
    <t>郑州宇通客车股份有限公司</t>
  </si>
  <si>
    <t>低热值褐煤提质新技术及装备</t>
  </si>
  <si>
    <t>中信重工机械股份有限公司</t>
  </si>
  <si>
    <t>通过高新技术产业化项目安排1000万（09年300万）</t>
  </si>
  <si>
    <t>兆瓦级系列双馈异步风电整机集成技术研究及产业化</t>
  </si>
  <si>
    <t>许继集团有限公司、河南科技大学</t>
  </si>
  <si>
    <t>2009年12月申请追加项目</t>
  </si>
  <si>
    <t>兆瓦级风力发电机组叶片先进制造技术研究与产业化</t>
  </si>
  <si>
    <t>洛阳双瑞风电叶片有限公司</t>
  </si>
  <si>
    <t>兆瓦级风力发电机关键技术研究及产业化</t>
  </si>
  <si>
    <t>兆瓦级风力发电机组关键轴承开发及产业化</t>
  </si>
  <si>
    <t>洛阳轴研科技股份有限公司</t>
  </si>
  <si>
    <t>兆瓦级风力发电机组吊装技术与装备研制及产业化</t>
  </si>
  <si>
    <t>郑州大方桥梁机械有限公司</t>
  </si>
  <si>
    <t>兆瓦级低速永磁直驱风力发电机设计及产业化技术</t>
  </si>
  <si>
    <t>河南瑞发水电设备有限责任公司、南阳防爆研究所</t>
  </si>
  <si>
    <t>低温铸件制造工艺及产业化</t>
  </si>
  <si>
    <t>郑州纺织机械股份有限公司</t>
  </si>
  <si>
    <t>兆瓦级风力发电机组弹性支撑设计制造技术</t>
  </si>
  <si>
    <t>中国船舶重工集团公司第七二五研究所</t>
  </si>
  <si>
    <t>动力锂离子电池及隔膜材料研发与产业化</t>
  </si>
  <si>
    <t>新乡市中科科技有限公司</t>
  </si>
  <si>
    <t>动力锂离子电池及正极材料研发与产业化</t>
  </si>
  <si>
    <t>开封市新天地市政园林有限公司</t>
  </si>
  <si>
    <t>河南鑫地生态科技有限公司</t>
  </si>
  <si>
    <t>超高压及特高压直流隔离开关</t>
  </si>
  <si>
    <t>通过高新技术产业化项目安排800万（09年300万）</t>
  </si>
  <si>
    <t>新型光学引擎及数字投影机</t>
  </si>
  <si>
    <t>利达光电股份有限公司</t>
  </si>
  <si>
    <t>通过高新技术产业化项目安排500万（09年300万）</t>
  </si>
  <si>
    <t>优质钢精炼用关键耐火材料</t>
  </si>
  <si>
    <t>大直径聚晶金刚石复合片</t>
  </si>
  <si>
    <t>通过高新技术产业化项目安排500万（09年200万）</t>
  </si>
  <si>
    <t>甲型H1N1流感病毒裂解疫苗研制及产业化</t>
  </si>
  <si>
    <t>华兰提前验收后，2011年的300万提前到2010年拨付</t>
  </si>
  <si>
    <t>熔池熔炼直接炼铅新工艺技术</t>
  </si>
  <si>
    <t>河南豫光金铅股份有限公司</t>
  </si>
  <si>
    <t>08.10－10.10</t>
  </si>
  <si>
    <t>数字化变电站技术推广应用</t>
  </si>
  <si>
    <t>河南省电力公司</t>
  </si>
  <si>
    <t>省电力公司</t>
  </si>
  <si>
    <t>亩产800公斤超级小麦新品种培育与示范</t>
  </si>
  <si>
    <t>工业蓄电池在线安全预警系统的研究</t>
  </si>
  <si>
    <t>超级稻新品种选育与示范</t>
  </si>
  <si>
    <t>超级杂交稻新组合选育与示范</t>
  </si>
  <si>
    <t>省教育厅</t>
  </si>
  <si>
    <t>超级粳稻新品种选育与示范</t>
  </si>
  <si>
    <t>省农科院</t>
  </si>
  <si>
    <t>超级籼稻新品种选育与示范</t>
  </si>
  <si>
    <t>信阳市</t>
  </si>
  <si>
    <t>郑州市</t>
  </si>
  <si>
    <t>111100211300</t>
  </si>
  <si>
    <t>中铁隧道装备制造有限公司</t>
  </si>
  <si>
    <t>新乡市</t>
  </si>
  <si>
    <t>09.03-11.03</t>
  </si>
  <si>
    <t>濮阳濮耐高温材料(集团)股份有限公司</t>
  </si>
  <si>
    <t>濮阳市</t>
  </si>
  <si>
    <t>09.06-11.12</t>
  </si>
  <si>
    <t xml:space="preserve">2009年12月申请追加项目
</t>
  </si>
  <si>
    <t>2009年12月申请追加项目</t>
  </si>
  <si>
    <t>序号</t>
  </si>
  <si>
    <t>数量</t>
  </si>
  <si>
    <t>项目编号</t>
  </si>
  <si>
    <t>启动年份</t>
  </si>
  <si>
    <t>项目名称</t>
  </si>
  <si>
    <t>承担单位</t>
  </si>
  <si>
    <t>项目负责人</t>
  </si>
  <si>
    <t>主管部门</t>
  </si>
  <si>
    <t>专业处室</t>
  </si>
  <si>
    <t>省拨经费额度（万元）</t>
  </si>
  <si>
    <t>总投入（万元）</t>
  </si>
  <si>
    <t>研发投入（万元）</t>
  </si>
  <si>
    <t>新增产值（亿元）</t>
  </si>
  <si>
    <t>合同实施时间</t>
  </si>
  <si>
    <t>合同开始时间</t>
  </si>
  <si>
    <t>合同完成时间</t>
  </si>
  <si>
    <t>中期评估</t>
  </si>
  <si>
    <t>总结验收</t>
  </si>
  <si>
    <t>验收到期判定</t>
  </si>
  <si>
    <t>备注</t>
  </si>
  <si>
    <t>小计</t>
  </si>
  <si>
    <t>2011(1)</t>
  </si>
  <si>
    <t>2011
(2)</t>
  </si>
  <si>
    <t>2011
(3)</t>
  </si>
  <si>
    <t>2011(传统）</t>
  </si>
  <si>
    <t>待安排</t>
  </si>
  <si>
    <t>时间</t>
  </si>
  <si>
    <t>材料</t>
  </si>
  <si>
    <t>农村处</t>
  </si>
  <si>
    <t>高新处</t>
  </si>
  <si>
    <t>社发处</t>
  </si>
  <si>
    <t>华兰生物工程股份有限公司</t>
  </si>
  <si>
    <t>河南科技学院</t>
  </si>
  <si>
    <t>中国船舶重工集团公司第七二五研究所</t>
  </si>
  <si>
    <t>省教育厅</t>
  </si>
  <si>
    <t>省农科院</t>
  </si>
  <si>
    <t>河南煤业化工集团</t>
  </si>
  <si>
    <t>省国资委</t>
  </si>
  <si>
    <t>伊川电力集团</t>
  </si>
  <si>
    <t>洛阳市</t>
  </si>
  <si>
    <t>冷轧硅钢关键生产工艺研究及产品开发</t>
  </si>
  <si>
    <t>安阳钢铁集团</t>
  </si>
  <si>
    <t xml:space="preserve">安阳市 </t>
  </si>
  <si>
    <t>111100210100</t>
  </si>
  <si>
    <t>郑州市轨道交通有限公司</t>
  </si>
  <si>
    <t>郑州市</t>
  </si>
  <si>
    <t>111100210200</t>
  </si>
  <si>
    <t>洛阳南车城市轨道车辆有限公司</t>
  </si>
  <si>
    <t>111100210300</t>
  </si>
  <si>
    <t>郑州许继地铁工程有限公司</t>
  </si>
  <si>
    <t>111100211300</t>
  </si>
  <si>
    <t>中铁隧道装备制造有限公司</t>
  </si>
  <si>
    <t>111100210400</t>
  </si>
  <si>
    <t>中航锂电（洛阳）有限公司</t>
  </si>
  <si>
    <t>111100110100</t>
  </si>
  <si>
    <t>BNS型杂交小麦优异亲本培育及强优势组合的创制与示范</t>
  </si>
  <si>
    <t>111100210500</t>
  </si>
  <si>
    <t>南阳二机石油装备（集团）有限公司</t>
  </si>
  <si>
    <t>南阳市</t>
  </si>
  <si>
    <t>新乡市</t>
  </si>
  <si>
    <t>濮阳濮耐高温材料(集团)股份有限公司</t>
  </si>
  <si>
    <t>濮阳市</t>
  </si>
  <si>
    <t>111100110200</t>
  </si>
  <si>
    <t>河南省农科院</t>
  </si>
  <si>
    <t>111100310100</t>
  </si>
  <si>
    <t>河南绿园药业有限公司</t>
  </si>
  <si>
    <t>111100110300</t>
  </si>
  <si>
    <t>河南农业大学</t>
  </si>
  <si>
    <t>111100310200</t>
  </si>
  <si>
    <t>三门峡恒生科技研发有限公司</t>
  </si>
  <si>
    <t>三门峡市</t>
  </si>
  <si>
    <t>111100210600</t>
  </si>
  <si>
    <t>高新技术产业化项目</t>
  </si>
  <si>
    <t>43-1</t>
  </si>
  <si>
    <t>43-2</t>
  </si>
  <si>
    <t>中信重工机械股份有限公司</t>
  </si>
  <si>
    <t>高温气冷堆核电锻件技术研究与产业化</t>
  </si>
  <si>
    <t>合作处</t>
  </si>
  <si>
    <t>未下文</t>
  </si>
  <si>
    <t>高新处小计</t>
  </si>
  <si>
    <t>社发处小计</t>
  </si>
  <si>
    <t>农村处小计</t>
  </si>
  <si>
    <t>合作处小计</t>
  </si>
  <si>
    <t>成果处小计</t>
  </si>
  <si>
    <t>成果处</t>
  </si>
  <si>
    <t>合作处</t>
  </si>
  <si>
    <t>郑州市　</t>
  </si>
  <si>
    <t>公司未成立无法拨款</t>
  </si>
  <si>
    <t>"十二五"首批重大科技专项情况汇总--2011.10.28</t>
  </si>
  <si>
    <t>2005—2010年重大科技专项情况汇总--2011.12.06</t>
  </si>
  <si>
    <t>11.01-14.03</t>
  </si>
  <si>
    <t>11.03-13.03</t>
  </si>
  <si>
    <t>10.08-12.12</t>
  </si>
  <si>
    <t>09.03-11.03</t>
  </si>
  <si>
    <t>09.05-12.06</t>
  </si>
  <si>
    <t>11.03-13.12</t>
  </si>
  <si>
    <t>07.10-10.10</t>
  </si>
  <si>
    <t>11.07-14.06</t>
  </si>
  <si>
    <t>11.11-13.07</t>
  </si>
  <si>
    <t>11.06-13.06</t>
  </si>
  <si>
    <t>联盟名称</t>
  </si>
  <si>
    <t>牵头单位</t>
  </si>
  <si>
    <t>推荐部门</t>
  </si>
  <si>
    <t>所属领域</t>
  </si>
  <si>
    <t>成员总数</t>
  </si>
  <si>
    <t>企业数量</t>
  </si>
  <si>
    <t>高校数量</t>
  </si>
  <si>
    <t>研究机构
数量</t>
  </si>
  <si>
    <t>附件3.</t>
  </si>
  <si>
    <r>
      <t xml:space="preserve">                                                                  推荐单位</t>
    </r>
    <r>
      <rPr>
        <sz val="11"/>
        <rFont val="宋体"/>
        <family val="0"/>
      </rPr>
      <t>/</t>
    </r>
    <r>
      <rPr>
        <sz val="11"/>
        <rFont val="宋体"/>
        <family val="0"/>
      </rPr>
      <t xml:space="preserve">部门（盖章）：                              </t>
    </r>
  </si>
  <si>
    <t>备注：所属领域中请填写工业、农业或社会发展</t>
  </si>
  <si>
    <r>
      <t>2019</t>
    </r>
    <r>
      <rPr>
        <b/>
        <sz val="14"/>
        <rFont val="宋体"/>
        <family val="0"/>
      </rPr>
      <t>年度河南省产业技术创新战略联盟推荐表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</si>
</sst>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"/>
    <numFmt numFmtId="184" formatCode="yyyy&quot;-&quot;m"/>
    <numFmt numFmtId="185" formatCode="[$-804]yyyy&quot;年&quot;m&quot;月&quot;d&quot;日&quot;\ dddd"/>
    <numFmt numFmtId="186" formatCode="yyyy/m"/>
    <numFmt numFmtId="187" formatCode="mmm/yyyy"/>
    <numFmt numFmtId="188" formatCode="0.00_ "/>
  </numFmts>
  <fonts count="5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9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b/>
      <sz val="9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13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 quotePrefix="1">
      <alignment horizontal="center" vertical="center" wrapText="1"/>
    </xf>
    <xf numFmtId="17" fontId="13" fillId="0" borderId="10" xfId="0" applyNumberFormat="1" applyFont="1" applyFill="1" applyBorder="1" applyAlignment="1" quotePrefix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9"/>
  <sheetViews>
    <sheetView tabSelected="1" zoomScale="115" zoomScaleNormal="11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:J2"/>
    </sheetView>
  </sheetViews>
  <sheetFormatPr defaultColWidth="9.00390625" defaultRowHeight="14.25"/>
  <cols>
    <col min="1" max="1" width="4.875" style="78" customWidth="1"/>
    <col min="2" max="2" width="28.25390625" style="73" customWidth="1"/>
    <col min="3" max="3" width="29.375" style="73" customWidth="1"/>
    <col min="4" max="4" width="9.25390625" style="78" customWidth="1"/>
    <col min="5" max="5" width="16.75390625" style="78" customWidth="1"/>
    <col min="6" max="6" width="5.75390625" style="73" customWidth="1"/>
    <col min="7" max="7" width="6.125" style="73" customWidth="1"/>
    <col min="8" max="8" width="5.125" style="73" customWidth="1"/>
    <col min="9" max="9" width="6.25390625" style="73" customWidth="1"/>
    <col min="10" max="10" width="7.75390625" style="73" customWidth="1"/>
    <col min="11" max="16384" width="9.00390625" style="73" customWidth="1"/>
  </cols>
  <sheetData>
    <row r="1" spans="1:10" ht="15">
      <c r="A1" s="85" t="s">
        <v>477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6.25" customHeight="1">
      <c r="A2" s="81" t="s">
        <v>480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9.5" customHeight="1">
      <c r="A3" s="83" t="s">
        <v>478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42">
      <c r="A4" s="74" t="s">
        <v>54</v>
      </c>
      <c r="B4" s="74" t="s">
        <v>469</v>
      </c>
      <c r="C4" s="74" t="s">
        <v>470</v>
      </c>
      <c r="D4" s="74" t="s">
        <v>472</v>
      </c>
      <c r="E4" s="74" t="s">
        <v>471</v>
      </c>
      <c r="F4" s="74" t="s">
        <v>473</v>
      </c>
      <c r="G4" s="74" t="s">
        <v>474</v>
      </c>
      <c r="H4" s="74" t="s">
        <v>475</v>
      </c>
      <c r="I4" s="74" t="s">
        <v>476</v>
      </c>
      <c r="J4" s="74" t="s">
        <v>190</v>
      </c>
    </row>
    <row r="5" spans="1:10" ht="24.75" customHeight="1">
      <c r="A5" s="75">
        <v>1</v>
      </c>
      <c r="B5" s="76"/>
      <c r="C5" s="76"/>
      <c r="D5" s="80"/>
      <c r="E5" s="76"/>
      <c r="F5" s="77"/>
      <c r="G5" s="77"/>
      <c r="H5" s="77"/>
      <c r="I5" s="77"/>
      <c r="J5" s="72"/>
    </row>
    <row r="6" spans="1:10" ht="24.75" customHeight="1">
      <c r="A6" s="75">
        <v>2</v>
      </c>
      <c r="B6" s="76"/>
      <c r="C6" s="76"/>
      <c r="D6" s="76"/>
      <c r="E6" s="76"/>
      <c r="F6" s="77"/>
      <c r="G6" s="77"/>
      <c r="H6" s="77"/>
      <c r="I6" s="77"/>
      <c r="J6" s="72"/>
    </row>
    <row r="7" spans="1:10" ht="24.75" customHeight="1">
      <c r="A7" s="75">
        <v>3</v>
      </c>
      <c r="B7" s="76"/>
      <c r="C7" s="76"/>
      <c r="D7" s="80"/>
      <c r="E7" s="80"/>
      <c r="F7" s="77"/>
      <c r="G7" s="77"/>
      <c r="H7" s="77"/>
      <c r="I7" s="77"/>
      <c r="J7" s="72"/>
    </row>
    <row r="8" spans="1:10" ht="24.75" customHeight="1">
      <c r="A8" s="75">
        <v>4</v>
      </c>
      <c r="B8" s="76"/>
      <c r="C8" s="76"/>
      <c r="D8" s="76"/>
      <c r="E8" s="80"/>
      <c r="F8" s="77"/>
      <c r="G8" s="77"/>
      <c r="H8" s="77"/>
      <c r="I8" s="77"/>
      <c r="J8" s="72"/>
    </row>
    <row r="9" spans="1:10" ht="24.75" customHeight="1">
      <c r="A9" s="75">
        <v>5</v>
      </c>
      <c r="B9" s="76"/>
      <c r="C9" s="76"/>
      <c r="D9" s="76"/>
      <c r="E9" s="80"/>
      <c r="F9" s="77"/>
      <c r="G9" s="77"/>
      <c r="H9" s="77"/>
      <c r="I9" s="77"/>
      <c r="J9" s="72"/>
    </row>
    <row r="10" spans="1:10" ht="24.75" customHeight="1">
      <c r="A10" s="75">
        <v>6</v>
      </c>
      <c r="B10" s="76"/>
      <c r="C10" s="76"/>
      <c r="D10" s="76"/>
      <c r="E10" s="80"/>
      <c r="F10" s="77"/>
      <c r="G10" s="77"/>
      <c r="H10" s="77"/>
      <c r="I10" s="77"/>
      <c r="J10" s="72"/>
    </row>
    <row r="11" spans="1:10" ht="24.75" customHeight="1">
      <c r="A11" s="75">
        <v>7</v>
      </c>
      <c r="B11" s="76"/>
      <c r="C11" s="76"/>
      <c r="D11" s="76"/>
      <c r="E11" s="76"/>
      <c r="F11" s="77"/>
      <c r="G11" s="77"/>
      <c r="H11" s="77"/>
      <c r="I11" s="77"/>
      <c r="J11" s="72"/>
    </row>
    <row r="12" spans="1:10" ht="24.75" customHeight="1">
      <c r="A12" s="75">
        <v>8</v>
      </c>
      <c r="B12" s="76"/>
      <c r="C12" s="76"/>
      <c r="D12" s="76"/>
      <c r="E12" s="76"/>
      <c r="F12" s="77"/>
      <c r="G12" s="77"/>
      <c r="H12" s="77"/>
      <c r="I12" s="77"/>
      <c r="J12" s="72"/>
    </row>
    <row r="13" spans="1:10" ht="24.75" customHeight="1">
      <c r="A13" s="75">
        <v>9</v>
      </c>
      <c r="B13" s="76"/>
      <c r="C13" s="76"/>
      <c r="D13" s="76"/>
      <c r="E13" s="76"/>
      <c r="F13" s="77"/>
      <c r="G13" s="77"/>
      <c r="H13" s="77"/>
      <c r="I13" s="77"/>
      <c r="J13" s="72"/>
    </row>
    <row r="14" spans="1:10" ht="24.75" customHeight="1">
      <c r="A14" s="75">
        <v>10</v>
      </c>
      <c r="B14" s="76"/>
      <c r="C14" s="76"/>
      <c r="D14" s="76"/>
      <c r="E14" s="80"/>
      <c r="F14" s="77"/>
      <c r="G14" s="77"/>
      <c r="H14" s="77"/>
      <c r="I14" s="77"/>
      <c r="J14" s="72"/>
    </row>
    <row r="15" spans="1:10" ht="18.75" customHeight="1">
      <c r="A15" s="87" t="s">
        <v>479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2:5" ht="13.5">
      <c r="B16" s="79"/>
      <c r="C16" s="79"/>
      <c r="D16" s="79"/>
      <c r="E16" s="79"/>
    </row>
    <row r="17" spans="2:5" ht="13.5">
      <c r="B17" s="79"/>
      <c r="C17" s="79"/>
      <c r="D17" s="79"/>
      <c r="E17" s="79"/>
    </row>
    <row r="18" spans="2:5" ht="13.5">
      <c r="B18" s="79"/>
      <c r="C18" s="79"/>
      <c r="D18" s="79"/>
      <c r="E18" s="79"/>
    </row>
    <row r="19" spans="2:5" ht="13.5">
      <c r="B19" s="79"/>
      <c r="C19" s="79"/>
      <c r="D19" s="79"/>
      <c r="E19" s="79"/>
    </row>
    <row r="20" spans="2:5" ht="13.5">
      <c r="B20" s="79"/>
      <c r="C20" s="79"/>
      <c r="D20" s="79"/>
      <c r="E20" s="79"/>
    </row>
    <row r="21" spans="2:5" ht="13.5">
      <c r="B21" s="79"/>
      <c r="C21" s="79"/>
      <c r="D21" s="79"/>
      <c r="E21" s="79"/>
    </row>
    <row r="22" spans="2:5" ht="13.5">
      <c r="B22" s="79"/>
      <c r="C22" s="79"/>
      <c r="D22" s="79"/>
      <c r="E22" s="79"/>
    </row>
    <row r="23" spans="2:5" ht="13.5">
      <c r="B23" s="79"/>
      <c r="C23" s="79"/>
      <c r="D23" s="79"/>
      <c r="E23" s="79"/>
    </row>
    <row r="24" spans="2:5" ht="13.5">
      <c r="B24" s="79"/>
      <c r="C24" s="79"/>
      <c r="D24" s="79"/>
      <c r="E24" s="79"/>
    </row>
    <row r="25" spans="2:5" ht="13.5">
      <c r="B25" s="79"/>
      <c r="C25" s="79"/>
      <c r="D25" s="79"/>
      <c r="E25" s="79"/>
    </row>
    <row r="26" spans="2:5" ht="13.5">
      <c r="B26" s="79"/>
      <c r="C26" s="79"/>
      <c r="D26" s="79"/>
      <c r="E26" s="79"/>
    </row>
    <row r="27" spans="2:5" ht="13.5">
      <c r="B27" s="79"/>
      <c r="C27" s="79"/>
      <c r="D27" s="79"/>
      <c r="E27" s="79"/>
    </row>
    <row r="28" spans="2:5" ht="13.5">
      <c r="B28" s="79"/>
      <c r="C28" s="79"/>
      <c r="D28" s="79"/>
      <c r="E28" s="79"/>
    </row>
    <row r="29" spans="2:5" ht="13.5">
      <c r="B29" s="79"/>
      <c r="C29" s="79"/>
      <c r="D29" s="79"/>
      <c r="E29" s="79"/>
    </row>
    <row r="30" ht="13.5">
      <c r="D30" s="79"/>
    </row>
    <row r="31" ht="13.5">
      <c r="D31" s="79"/>
    </row>
    <row r="32" ht="13.5">
      <c r="D32" s="79"/>
    </row>
    <row r="33" ht="13.5">
      <c r="D33" s="79"/>
    </row>
    <row r="34" ht="13.5">
      <c r="D34" s="79"/>
    </row>
    <row r="35" ht="13.5">
      <c r="D35" s="79"/>
    </row>
    <row r="36" ht="13.5">
      <c r="D36" s="79"/>
    </row>
    <row r="37" ht="13.5">
      <c r="D37" s="79"/>
    </row>
    <row r="38" ht="13.5">
      <c r="D38" s="79"/>
    </row>
    <row r="39" ht="13.5">
      <c r="D39" s="79"/>
    </row>
    <row r="40" ht="13.5">
      <c r="D40" s="79"/>
    </row>
    <row r="41" ht="13.5">
      <c r="D41" s="79"/>
    </row>
    <row r="42" ht="13.5">
      <c r="D42" s="79"/>
    </row>
    <row r="43" ht="13.5">
      <c r="D43" s="79"/>
    </row>
    <row r="44" ht="13.5">
      <c r="D44" s="79"/>
    </row>
    <row r="45" ht="13.5">
      <c r="D45" s="79"/>
    </row>
    <row r="46" ht="13.5">
      <c r="D46" s="79"/>
    </row>
    <row r="47" ht="13.5">
      <c r="D47" s="79"/>
    </row>
    <row r="48" ht="13.5">
      <c r="D48" s="79"/>
    </row>
    <row r="49" ht="13.5">
      <c r="D49" s="79"/>
    </row>
  </sheetData>
  <sheetProtection/>
  <mergeCells count="4">
    <mergeCell ref="A2:J2"/>
    <mergeCell ref="A3:J3"/>
    <mergeCell ref="A1:J1"/>
    <mergeCell ref="A15:J15"/>
  </mergeCells>
  <dataValidations count="1">
    <dataValidation type="list" allowBlank="1" showInputMessage="1" showErrorMessage="1" sqref="D5:D27">
      <formula1>"工业,农业,社会发展"</formula1>
    </dataValidation>
  </dataValidations>
  <printOptions horizontalCentered="1"/>
  <pageMargins left="0.3937007874015748" right="0.35433070866141736" top="0.5905511811023623" bottom="0.31496062992125984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C27"/>
  <sheetViews>
    <sheetView zoomScaleSheetLayoutView="10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7" sqref="J7"/>
    </sheetView>
  </sheetViews>
  <sheetFormatPr defaultColWidth="9.00390625" defaultRowHeight="14.25" outlineLevelCol="1"/>
  <cols>
    <col min="1" max="1" width="3.125" style="60" customWidth="1"/>
    <col min="2" max="2" width="4.875" style="60" customWidth="1"/>
    <col min="3" max="3" width="13.75390625" style="66" customWidth="1"/>
    <col min="4" max="4" width="4.875" style="60" customWidth="1"/>
    <col min="5" max="5" width="4.875" style="60" hidden="1" customWidth="1"/>
    <col min="6" max="6" width="20.75390625" style="61" customWidth="1"/>
    <col min="7" max="7" width="19.625" style="61" customWidth="1"/>
    <col min="8" max="8" width="6.50390625" style="61" customWidth="1"/>
    <col min="9" max="10" width="7.875" style="66" customWidth="1"/>
    <col min="11" max="11" width="5.125" style="61" customWidth="1"/>
    <col min="12" max="15" width="5.125" style="61" customWidth="1" outlineLevel="1"/>
    <col min="16" max="16" width="5.75390625" style="61" customWidth="1" outlineLevel="1"/>
    <col min="17" max="17" width="5.125" style="61" customWidth="1" outlineLevel="1"/>
    <col min="18" max="18" width="8.25390625" style="61" customWidth="1"/>
    <col min="19" max="19" width="7.875" style="61" customWidth="1" outlineLevel="1"/>
    <col min="20" max="21" width="7.125" style="61" customWidth="1" outlineLevel="1"/>
    <col min="22" max="22" width="0" style="61" hidden="1" customWidth="1"/>
    <col min="23" max="23" width="8.875" style="61" hidden="1" customWidth="1"/>
    <col min="24" max="25" width="6.625" style="61" customWidth="1" outlineLevel="1"/>
    <col min="26" max="26" width="9.125" style="61" customWidth="1" outlineLevel="1"/>
    <col min="27" max="28" width="6.625" style="61" customWidth="1"/>
    <col min="29" max="29" width="25.50390625" style="61" customWidth="1"/>
    <col min="30" max="16384" width="9.00390625" style="61" customWidth="1"/>
  </cols>
  <sheetData>
    <row r="1" spans="1:26" ht="18.75">
      <c r="A1" s="105" t="s">
        <v>457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9" ht="22.5" customHeight="1">
      <c r="A2" s="101" t="s">
        <v>369</v>
      </c>
      <c r="B2" s="106" t="s">
        <v>370</v>
      </c>
      <c r="C2" s="88" t="s">
        <v>371</v>
      </c>
      <c r="D2" s="34" t="s">
        <v>372</v>
      </c>
      <c r="E2" s="34"/>
      <c r="F2" s="88" t="s">
        <v>373</v>
      </c>
      <c r="G2" s="88" t="s">
        <v>374</v>
      </c>
      <c r="H2" s="88" t="s">
        <v>375</v>
      </c>
      <c r="I2" s="88" t="s">
        <v>376</v>
      </c>
      <c r="J2" s="88" t="s">
        <v>377</v>
      </c>
      <c r="K2" s="102" t="s">
        <v>378</v>
      </c>
      <c r="L2" s="103"/>
      <c r="M2" s="103"/>
      <c r="N2" s="103"/>
      <c r="O2" s="103"/>
      <c r="P2" s="103"/>
      <c r="Q2" s="104"/>
      <c r="R2" s="100" t="s">
        <v>379</v>
      </c>
      <c r="S2" s="100" t="s">
        <v>380</v>
      </c>
      <c r="T2" s="100" t="s">
        <v>381</v>
      </c>
      <c r="U2" s="106" t="s">
        <v>382</v>
      </c>
      <c r="V2" s="106" t="s">
        <v>383</v>
      </c>
      <c r="W2" s="106" t="s">
        <v>384</v>
      </c>
      <c r="X2" s="90" t="s">
        <v>385</v>
      </c>
      <c r="Y2" s="99"/>
      <c r="Z2" s="101" t="s">
        <v>386</v>
      </c>
      <c r="AA2" s="101"/>
      <c r="AB2" s="94" t="s">
        <v>387</v>
      </c>
      <c r="AC2" s="94" t="s">
        <v>388</v>
      </c>
    </row>
    <row r="3" spans="1:29" ht="24">
      <c r="A3" s="101"/>
      <c r="B3" s="107"/>
      <c r="C3" s="89"/>
      <c r="D3" s="38"/>
      <c r="E3" s="38"/>
      <c r="F3" s="89"/>
      <c r="G3" s="89"/>
      <c r="H3" s="89"/>
      <c r="I3" s="89"/>
      <c r="J3" s="89"/>
      <c r="K3" s="35" t="s">
        <v>389</v>
      </c>
      <c r="L3" s="35">
        <v>2010</v>
      </c>
      <c r="M3" s="35" t="s">
        <v>390</v>
      </c>
      <c r="N3" s="35" t="s">
        <v>391</v>
      </c>
      <c r="O3" s="35" t="s">
        <v>392</v>
      </c>
      <c r="P3" s="35" t="s">
        <v>393</v>
      </c>
      <c r="Q3" s="35" t="s">
        <v>394</v>
      </c>
      <c r="R3" s="100"/>
      <c r="S3" s="100"/>
      <c r="T3" s="100"/>
      <c r="U3" s="107"/>
      <c r="V3" s="107"/>
      <c r="W3" s="107"/>
      <c r="X3" s="36" t="s">
        <v>395</v>
      </c>
      <c r="Y3" s="37" t="s">
        <v>396</v>
      </c>
      <c r="Z3" s="33" t="s">
        <v>395</v>
      </c>
      <c r="AA3" s="33" t="s">
        <v>396</v>
      </c>
      <c r="AB3" s="95"/>
      <c r="AC3" s="95"/>
    </row>
    <row r="4" spans="1:29" ht="22.5" customHeight="1">
      <c r="A4" s="22">
        <v>1</v>
      </c>
      <c r="B4" s="22">
        <v>1</v>
      </c>
      <c r="C4" s="23"/>
      <c r="D4" s="19">
        <v>2011</v>
      </c>
      <c r="E4" s="19"/>
      <c r="F4" s="19" t="s">
        <v>193</v>
      </c>
      <c r="G4" s="19" t="s">
        <v>405</v>
      </c>
      <c r="H4" s="25"/>
      <c r="I4" s="17" t="s">
        <v>406</v>
      </c>
      <c r="J4" s="17" t="s">
        <v>398</v>
      </c>
      <c r="K4" s="26">
        <v>1000</v>
      </c>
      <c r="L4" s="27"/>
      <c r="M4" s="27"/>
      <c r="N4" s="28"/>
      <c r="O4" s="28"/>
      <c r="P4" s="17">
        <v>1000</v>
      </c>
      <c r="Q4" s="28"/>
      <c r="R4" s="70">
        <v>247659</v>
      </c>
      <c r="S4" s="70">
        <v>10000</v>
      </c>
      <c r="T4" s="70">
        <v>17.92</v>
      </c>
      <c r="U4" s="17" t="s">
        <v>459</v>
      </c>
      <c r="V4" s="29"/>
      <c r="W4" s="29"/>
      <c r="X4" s="17"/>
      <c r="Y4" s="30"/>
      <c r="Z4" s="20"/>
      <c r="AA4" s="31"/>
      <c r="AB4" s="32"/>
      <c r="AC4" s="62"/>
    </row>
    <row r="5" spans="1:29" ht="22.5" customHeight="1">
      <c r="A5" s="22">
        <v>2</v>
      </c>
      <c r="B5" s="22">
        <v>2</v>
      </c>
      <c r="C5" s="23"/>
      <c r="D5" s="19">
        <v>2011</v>
      </c>
      <c r="E5" s="19"/>
      <c r="F5" s="19" t="s">
        <v>194</v>
      </c>
      <c r="G5" s="24" t="s">
        <v>407</v>
      </c>
      <c r="H5" s="25"/>
      <c r="I5" s="17" t="s">
        <v>408</v>
      </c>
      <c r="J5" s="17" t="s">
        <v>398</v>
      </c>
      <c r="K5" s="26">
        <v>500</v>
      </c>
      <c r="L5" s="27"/>
      <c r="M5" s="27"/>
      <c r="N5" s="28"/>
      <c r="O5" s="28"/>
      <c r="P5" s="17">
        <v>500</v>
      </c>
      <c r="Q5" s="28"/>
      <c r="R5" s="70">
        <v>5000</v>
      </c>
      <c r="S5" s="70">
        <v>4720</v>
      </c>
      <c r="T5" s="70"/>
      <c r="U5" s="17" t="s">
        <v>460</v>
      </c>
      <c r="V5" s="29"/>
      <c r="W5" s="29"/>
      <c r="X5" s="17"/>
      <c r="Y5" s="30"/>
      <c r="Z5" s="20"/>
      <c r="AA5" s="31"/>
      <c r="AB5" s="32"/>
      <c r="AC5" s="62"/>
    </row>
    <row r="6" spans="1:29" ht="22.5" customHeight="1">
      <c r="A6" s="22">
        <v>3</v>
      </c>
      <c r="B6" s="22">
        <v>3</v>
      </c>
      <c r="C6" s="23"/>
      <c r="D6" s="19">
        <v>2011</v>
      </c>
      <c r="E6" s="19"/>
      <c r="F6" s="19" t="s">
        <v>409</v>
      </c>
      <c r="G6" s="24" t="s">
        <v>410</v>
      </c>
      <c r="H6" s="25"/>
      <c r="I6" s="17" t="s">
        <v>411</v>
      </c>
      <c r="J6" s="17" t="s">
        <v>398</v>
      </c>
      <c r="K6" s="26">
        <v>700</v>
      </c>
      <c r="L6" s="27"/>
      <c r="M6" s="27"/>
      <c r="N6" s="28"/>
      <c r="O6" s="28"/>
      <c r="P6" s="17">
        <v>700</v>
      </c>
      <c r="Q6" s="28"/>
      <c r="R6" s="70">
        <v>6500</v>
      </c>
      <c r="S6" s="70">
        <v>6500</v>
      </c>
      <c r="T6" s="70">
        <v>25.06</v>
      </c>
      <c r="U6" s="17" t="s">
        <v>212</v>
      </c>
      <c r="V6" s="29"/>
      <c r="W6" s="29"/>
      <c r="X6" s="17"/>
      <c r="Y6" s="30"/>
      <c r="Z6" s="20"/>
      <c r="AA6" s="31"/>
      <c r="AB6" s="32"/>
      <c r="AC6" s="62"/>
    </row>
    <row r="7" spans="1:29" ht="22.5" customHeight="1">
      <c r="A7" s="96">
        <v>4</v>
      </c>
      <c r="B7" s="57"/>
      <c r="C7" s="62"/>
      <c r="D7" s="19">
        <v>2011</v>
      </c>
      <c r="E7" s="19"/>
      <c r="F7" s="52" t="s">
        <v>131</v>
      </c>
      <c r="G7" s="24"/>
      <c r="H7" s="25"/>
      <c r="I7" s="17"/>
      <c r="J7" s="17" t="s">
        <v>398</v>
      </c>
      <c r="K7" s="26"/>
      <c r="L7" s="27"/>
      <c r="M7" s="27"/>
      <c r="N7" s="28"/>
      <c r="O7" s="28"/>
      <c r="P7" s="17"/>
      <c r="Q7" s="28"/>
      <c r="R7" s="70"/>
      <c r="S7" s="70"/>
      <c r="T7" s="70"/>
      <c r="U7" s="17"/>
      <c r="V7" s="29"/>
      <c r="W7" s="29"/>
      <c r="X7" s="17"/>
      <c r="Y7" s="30"/>
      <c r="Z7" s="20"/>
      <c r="AA7" s="31"/>
      <c r="AB7" s="32"/>
      <c r="AC7" s="62"/>
    </row>
    <row r="8" spans="1:29" ht="22.5" customHeight="1">
      <c r="A8" s="97"/>
      <c r="B8" s="57">
        <v>4</v>
      </c>
      <c r="C8" s="23" t="s">
        <v>412</v>
      </c>
      <c r="D8" s="19">
        <v>2011</v>
      </c>
      <c r="E8" s="19"/>
      <c r="F8" s="19" t="s">
        <v>195</v>
      </c>
      <c r="G8" s="24" t="s">
        <v>413</v>
      </c>
      <c r="H8" s="25"/>
      <c r="I8" s="17" t="s">
        <v>414</v>
      </c>
      <c r="J8" s="17" t="s">
        <v>398</v>
      </c>
      <c r="K8" s="26">
        <v>500</v>
      </c>
      <c r="L8" s="27"/>
      <c r="M8" s="27"/>
      <c r="N8" s="59">
        <v>200</v>
      </c>
      <c r="O8" s="59">
        <v>200</v>
      </c>
      <c r="P8" s="59"/>
      <c r="Q8" s="28">
        <v>100</v>
      </c>
      <c r="R8" s="70">
        <v>6500</v>
      </c>
      <c r="S8" s="70">
        <v>6500</v>
      </c>
      <c r="T8" s="70"/>
      <c r="U8" s="17" t="s">
        <v>212</v>
      </c>
      <c r="V8" s="29"/>
      <c r="W8" s="29"/>
      <c r="X8" s="17"/>
      <c r="Y8" s="30"/>
      <c r="Z8" s="20"/>
      <c r="AA8" s="31"/>
      <c r="AB8" s="32"/>
      <c r="AC8" s="62"/>
    </row>
    <row r="9" spans="1:29" ht="22.5" customHeight="1">
      <c r="A9" s="97"/>
      <c r="B9" s="57">
        <v>5</v>
      </c>
      <c r="C9" s="23" t="s">
        <v>415</v>
      </c>
      <c r="D9" s="19">
        <v>2011</v>
      </c>
      <c r="E9" s="19"/>
      <c r="F9" s="19" t="s">
        <v>132</v>
      </c>
      <c r="G9" s="24" t="s">
        <v>416</v>
      </c>
      <c r="H9" s="25"/>
      <c r="I9" s="17" t="s">
        <v>408</v>
      </c>
      <c r="J9" s="17" t="s">
        <v>398</v>
      </c>
      <c r="K9" s="26">
        <v>500</v>
      </c>
      <c r="L9" s="27"/>
      <c r="M9" s="27"/>
      <c r="N9" s="59">
        <v>200</v>
      </c>
      <c r="O9" s="59">
        <v>200</v>
      </c>
      <c r="P9" s="59"/>
      <c r="Q9" s="28">
        <v>100</v>
      </c>
      <c r="R9" s="70">
        <v>24929.5</v>
      </c>
      <c r="S9" s="70">
        <v>2128.5</v>
      </c>
      <c r="T9" s="70">
        <v>14</v>
      </c>
      <c r="U9" s="17" t="s">
        <v>211</v>
      </c>
      <c r="V9" s="29"/>
      <c r="W9" s="29"/>
      <c r="X9" s="17"/>
      <c r="Y9" s="30"/>
      <c r="Z9" s="20"/>
      <c r="AA9" s="31"/>
      <c r="AB9" s="32"/>
      <c r="AC9" s="62"/>
    </row>
    <row r="10" spans="1:29" ht="22.5" customHeight="1">
      <c r="A10" s="97"/>
      <c r="B10" s="57">
        <v>6</v>
      </c>
      <c r="C10" s="23" t="s">
        <v>417</v>
      </c>
      <c r="D10" s="19">
        <v>2011</v>
      </c>
      <c r="E10" s="19"/>
      <c r="F10" s="19" t="s">
        <v>133</v>
      </c>
      <c r="G10" s="24" t="s">
        <v>418</v>
      </c>
      <c r="H10" s="25"/>
      <c r="I10" s="17" t="s">
        <v>414</v>
      </c>
      <c r="J10" s="17" t="s">
        <v>398</v>
      </c>
      <c r="K10" s="26">
        <v>500</v>
      </c>
      <c r="L10" s="27"/>
      <c r="M10" s="27"/>
      <c r="N10" s="59">
        <v>200</v>
      </c>
      <c r="O10" s="59">
        <v>200</v>
      </c>
      <c r="P10" s="59"/>
      <c r="Q10" s="28">
        <v>100</v>
      </c>
      <c r="R10" s="70">
        <v>30000</v>
      </c>
      <c r="S10" s="70">
        <v>7500</v>
      </c>
      <c r="T10" s="70">
        <v>3.4</v>
      </c>
      <c r="U10" s="17" t="s">
        <v>212</v>
      </c>
      <c r="V10" s="29"/>
      <c r="W10" s="29"/>
      <c r="X10" s="17"/>
      <c r="Y10" s="30"/>
      <c r="Z10" s="20"/>
      <c r="AA10" s="31"/>
      <c r="AB10" s="32"/>
      <c r="AC10" s="62"/>
    </row>
    <row r="11" spans="1:29" ht="22.5" customHeight="1">
      <c r="A11" s="98"/>
      <c r="B11" s="57">
        <v>7</v>
      </c>
      <c r="C11" s="23" t="s">
        <v>419</v>
      </c>
      <c r="D11" s="19">
        <v>2011</v>
      </c>
      <c r="E11" s="19"/>
      <c r="F11" s="19" t="s">
        <v>196</v>
      </c>
      <c r="G11" s="24" t="s">
        <v>420</v>
      </c>
      <c r="H11" s="25"/>
      <c r="I11" s="17" t="s">
        <v>414</v>
      </c>
      <c r="J11" s="17" t="s">
        <v>398</v>
      </c>
      <c r="K11" s="26">
        <v>500</v>
      </c>
      <c r="L11" s="69">
        <v>210</v>
      </c>
      <c r="M11" s="69">
        <v>90</v>
      </c>
      <c r="N11" s="59"/>
      <c r="O11" s="59">
        <v>100</v>
      </c>
      <c r="P11" s="59"/>
      <c r="Q11" s="28">
        <v>100</v>
      </c>
      <c r="R11" s="70">
        <v>8100</v>
      </c>
      <c r="S11" s="70">
        <v>8100</v>
      </c>
      <c r="T11" s="70">
        <v>5</v>
      </c>
      <c r="U11" s="17" t="s">
        <v>213</v>
      </c>
      <c r="V11" s="29"/>
      <c r="W11" s="29"/>
      <c r="X11" s="17"/>
      <c r="Y11" s="30"/>
      <c r="Z11" s="20"/>
      <c r="AA11" s="31"/>
      <c r="AB11" s="32"/>
      <c r="AC11" s="62"/>
    </row>
    <row r="12" spans="1:29" ht="22.5" customHeight="1">
      <c r="A12" s="22">
        <v>5</v>
      </c>
      <c r="B12" s="57">
        <v>8</v>
      </c>
      <c r="C12" s="23" t="s">
        <v>421</v>
      </c>
      <c r="D12" s="19">
        <v>2011</v>
      </c>
      <c r="E12" s="19"/>
      <c r="F12" s="19" t="s">
        <v>134</v>
      </c>
      <c r="G12" s="24" t="s">
        <v>422</v>
      </c>
      <c r="H12" s="25"/>
      <c r="I12" s="17" t="s">
        <v>408</v>
      </c>
      <c r="J12" s="17" t="s">
        <v>398</v>
      </c>
      <c r="K12" s="26">
        <v>500</v>
      </c>
      <c r="L12" s="71"/>
      <c r="M12" s="71"/>
      <c r="N12" s="59">
        <v>200</v>
      </c>
      <c r="O12" s="59">
        <v>200</v>
      </c>
      <c r="P12" s="59"/>
      <c r="Q12" s="28">
        <v>100</v>
      </c>
      <c r="R12" s="70">
        <v>9200</v>
      </c>
      <c r="S12" s="70">
        <v>4496</v>
      </c>
      <c r="T12" s="70">
        <v>12.8</v>
      </c>
      <c r="U12" s="17" t="s">
        <v>213</v>
      </c>
      <c r="V12" s="29"/>
      <c r="W12" s="29"/>
      <c r="X12" s="17"/>
      <c r="Y12" s="30"/>
      <c r="Z12" s="20"/>
      <c r="AA12" s="31"/>
      <c r="AB12" s="32"/>
      <c r="AC12" s="62"/>
    </row>
    <row r="13" spans="1:29" ht="22.5" customHeight="1">
      <c r="A13" s="22">
        <v>6</v>
      </c>
      <c r="B13" s="57">
        <v>9</v>
      </c>
      <c r="C13" s="23" t="s">
        <v>423</v>
      </c>
      <c r="D13" s="19">
        <v>2011</v>
      </c>
      <c r="E13" s="19"/>
      <c r="F13" s="19" t="s">
        <v>424</v>
      </c>
      <c r="G13" s="24" t="s">
        <v>401</v>
      </c>
      <c r="H13" s="25"/>
      <c r="I13" s="17" t="s">
        <v>403</v>
      </c>
      <c r="J13" s="17" t="s">
        <v>397</v>
      </c>
      <c r="K13" s="26">
        <v>500</v>
      </c>
      <c r="L13" s="71"/>
      <c r="M13" s="71"/>
      <c r="N13" s="59">
        <v>200</v>
      </c>
      <c r="O13" s="59">
        <v>200</v>
      </c>
      <c r="P13" s="59"/>
      <c r="Q13" s="28">
        <v>100</v>
      </c>
      <c r="R13" s="70">
        <v>900</v>
      </c>
      <c r="S13" s="70">
        <v>900</v>
      </c>
      <c r="T13" s="70">
        <v>6</v>
      </c>
      <c r="U13" s="17" t="s">
        <v>214</v>
      </c>
      <c r="V13" s="29"/>
      <c r="W13" s="29"/>
      <c r="X13" s="17"/>
      <c r="Y13" s="30"/>
      <c r="Z13" s="20"/>
      <c r="AA13" s="31"/>
      <c r="AB13" s="32"/>
      <c r="AC13" s="62"/>
    </row>
    <row r="14" spans="1:29" ht="22.5" customHeight="1">
      <c r="A14" s="22">
        <v>7</v>
      </c>
      <c r="B14" s="57">
        <v>10</v>
      </c>
      <c r="C14" s="23" t="s">
        <v>425</v>
      </c>
      <c r="D14" s="19">
        <v>2011</v>
      </c>
      <c r="E14" s="19"/>
      <c r="F14" s="19" t="s">
        <v>135</v>
      </c>
      <c r="G14" s="24" t="s">
        <v>426</v>
      </c>
      <c r="H14" s="25"/>
      <c r="I14" s="17" t="s">
        <v>427</v>
      </c>
      <c r="J14" s="17" t="s">
        <v>398</v>
      </c>
      <c r="K14" s="26">
        <v>500</v>
      </c>
      <c r="L14" s="71"/>
      <c r="M14" s="71"/>
      <c r="N14" s="59">
        <v>200</v>
      </c>
      <c r="O14" s="59">
        <v>200</v>
      </c>
      <c r="P14" s="59"/>
      <c r="Q14" s="28">
        <v>100</v>
      </c>
      <c r="R14" s="70">
        <v>9800</v>
      </c>
      <c r="S14" s="70">
        <v>6900</v>
      </c>
      <c r="T14" s="70">
        <v>10</v>
      </c>
      <c r="U14" s="17" t="s">
        <v>461</v>
      </c>
      <c r="V14" s="29"/>
      <c r="W14" s="29"/>
      <c r="X14" s="17"/>
      <c r="Y14" s="30"/>
      <c r="Z14" s="20"/>
      <c r="AA14" s="31"/>
      <c r="AB14" s="32"/>
      <c r="AC14" s="62"/>
    </row>
    <row r="15" spans="1:29" ht="22.5" customHeight="1">
      <c r="A15" s="22">
        <v>8</v>
      </c>
      <c r="B15" s="57">
        <v>11</v>
      </c>
      <c r="C15" s="23"/>
      <c r="D15" s="19">
        <v>2011</v>
      </c>
      <c r="E15" s="19"/>
      <c r="F15" s="19" t="s">
        <v>197</v>
      </c>
      <c r="G15" s="24" t="s">
        <v>400</v>
      </c>
      <c r="H15" s="25"/>
      <c r="I15" s="17" t="s">
        <v>428</v>
      </c>
      <c r="J15" s="17" t="s">
        <v>399</v>
      </c>
      <c r="K15" s="26">
        <v>500</v>
      </c>
      <c r="L15" s="69">
        <v>189</v>
      </c>
      <c r="M15" s="69">
        <v>81</v>
      </c>
      <c r="N15" s="59"/>
      <c r="O15" s="59"/>
      <c r="P15" s="59"/>
      <c r="Q15" s="28">
        <v>230</v>
      </c>
      <c r="R15" s="70">
        <v>8400</v>
      </c>
      <c r="S15" s="70">
        <v>1862</v>
      </c>
      <c r="T15" s="70">
        <v>0.6</v>
      </c>
      <c r="U15" s="17" t="s">
        <v>462</v>
      </c>
      <c r="V15" s="29"/>
      <c r="W15" s="29"/>
      <c r="X15" s="17"/>
      <c r="Y15" s="30"/>
      <c r="Z15" s="20"/>
      <c r="AA15" s="31"/>
      <c r="AB15" s="32"/>
      <c r="AC15" s="62"/>
    </row>
    <row r="16" spans="1:29" ht="22.5" customHeight="1">
      <c r="A16" s="22">
        <v>9</v>
      </c>
      <c r="B16" s="57">
        <v>12</v>
      </c>
      <c r="C16" s="23"/>
      <c r="D16" s="19">
        <v>2011</v>
      </c>
      <c r="E16" s="19"/>
      <c r="F16" s="19" t="s">
        <v>198</v>
      </c>
      <c r="G16" s="24" t="s">
        <v>429</v>
      </c>
      <c r="H16" s="25"/>
      <c r="I16" s="17" t="s">
        <v>430</v>
      </c>
      <c r="J16" s="17" t="s">
        <v>398</v>
      </c>
      <c r="K16" s="26">
        <v>300</v>
      </c>
      <c r="L16" s="69">
        <v>182</v>
      </c>
      <c r="M16" s="69">
        <v>78</v>
      </c>
      <c r="N16" s="59"/>
      <c r="O16" s="59"/>
      <c r="P16" s="59"/>
      <c r="Q16" s="28">
        <v>40</v>
      </c>
      <c r="R16" s="70">
        <v>10000</v>
      </c>
      <c r="S16" s="70">
        <v>3000</v>
      </c>
      <c r="T16" s="70">
        <v>8</v>
      </c>
      <c r="U16" s="17" t="s">
        <v>463</v>
      </c>
      <c r="V16" s="29"/>
      <c r="W16" s="29"/>
      <c r="X16" s="17"/>
      <c r="Y16" s="30"/>
      <c r="Z16" s="20"/>
      <c r="AA16" s="31"/>
      <c r="AB16" s="32"/>
      <c r="AC16" s="62"/>
    </row>
    <row r="17" spans="1:29" ht="22.5" customHeight="1">
      <c r="A17" s="22">
        <v>10</v>
      </c>
      <c r="B17" s="57">
        <v>13</v>
      </c>
      <c r="C17" s="23" t="s">
        <v>431</v>
      </c>
      <c r="D17" s="19">
        <v>2011</v>
      </c>
      <c r="E17" s="19"/>
      <c r="F17" s="19" t="s">
        <v>199</v>
      </c>
      <c r="G17" s="24" t="s">
        <v>432</v>
      </c>
      <c r="H17" s="25"/>
      <c r="I17" s="17" t="s">
        <v>404</v>
      </c>
      <c r="J17" s="17" t="s">
        <v>397</v>
      </c>
      <c r="K17" s="26">
        <v>500</v>
      </c>
      <c r="L17" s="27"/>
      <c r="M17" s="27"/>
      <c r="N17" s="59">
        <v>200</v>
      </c>
      <c r="O17" s="59"/>
      <c r="P17" s="59"/>
      <c r="Q17" s="28">
        <f>K17-N17</f>
        <v>300</v>
      </c>
      <c r="R17" s="70">
        <v>1200</v>
      </c>
      <c r="S17" s="70">
        <v>1200</v>
      </c>
      <c r="T17" s="70">
        <v>1.75</v>
      </c>
      <c r="U17" s="17" t="s">
        <v>464</v>
      </c>
      <c r="V17" s="29"/>
      <c r="W17" s="29"/>
      <c r="X17" s="17"/>
      <c r="Y17" s="30"/>
      <c r="Z17" s="20"/>
      <c r="AA17" s="31"/>
      <c r="AB17" s="32"/>
      <c r="AC17" s="62"/>
    </row>
    <row r="18" spans="1:29" ht="22.5" customHeight="1">
      <c r="A18" s="22">
        <v>11</v>
      </c>
      <c r="B18" s="57">
        <v>14</v>
      </c>
      <c r="C18" s="23" t="s">
        <v>433</v>
      </c>
      <c r="D18" s="19">
        <v>2011</v>
      </c>
      <c r="E18" s="19"/>
      <c r="F18" s="19" t="s">
        <v>200</v>
      </c>
      <c r="G18" s="24" t="s">
        <v>434</v>
      </c>
      <c r="H18" s="25"/>
      <c r="I18" s="17" t="s">
        <v>428</v>
      </c>
      <c r="J18" s="17" t="s">
        <v>399</v>
      </c>
      <c r="K18" s="26">
        <v>500</v>
      </c>
      <c r="L18" s="27"/>
      <c r="M18" s="27"/>
      <c r="N18" s="59">
        <v>200</v>
      </c>
      <c r="O18" s="59"/>
      <c r="P18" s="59"/>
      <c r="Q18" s="28">
        <f>K18-N18</f>
        <v>300</v>
      </c>
      <c r="R18" s="70">
        <v>25000</v>
      </c>
      <c r="S18" s="70">
        <v>5000</v>
      </c>
      <c r="T18" s="70">
        <v>20</v>
      </c>
      <c r="U18" s="17" t="s">
        <v>465</v>
      </c>
      <c r="V18" s="29"/>
      <c r="W18" s="29"/>
      <c r="X18" s="17"/>
      <c r="Y18" s="30"/>
      <c r="Z18" s="20"/>
      <c r="AA18" s="31"/>
      <c r="AB18" s="32"/>
      <c r="AC18" s="62"/>
    </row>
    <row r="19" spans="1:29" ht="22.5" customHeight="1">
      <c r="A19" s="22">
        <v>12</v>
      </c>
      <c r="B19" s="57">
        <v>15</v>
      </c>
      <c r="C19" s="23" t="s">
        <v>435</v>
      </c>
      <c r="D19" s="19">
        <v>2011</v>
      </c>
      <c r="E19" s="19"/>
      <c r="F19" s="19" t="s">
        <v>201</v>
      </c>
      <c r="G19" s="24" t="s">
        <v>436</v>
      </c>
      <c r="H19" s="25"/>
      <c r="I19" s="17" t="s">
        <v>403</v>
      </c>
      <c r="J19" s="17" t="s">
        <v>397</v>
      </c>
      <c r="K19" s="26">
        <v>500</v>
      </c>
      <c r="L19" s="27"/>
      <c r="M19" s="27"/>
      <c r="N19" s="59">
        <v>200</v>
      </c>
      <c r="O19" s="59"/>
      <c r="P19" s="59"/>
      <c r="Q19" s="28">
        <f>K19-N19</f>
        <v>300</v>
      </c>
      <c r="R19" s="70">
        <v>1900</v>
      </c>
      <c r="S19" s="70">
        <v>1900</v>
      </c>
      <c r="T19" s="70">
        <v>1.43</v>
      </c>
      <c r="U19" s="17" t="s">
        <v>466</v>
      </c>
      <c r="V19" s="29"/>
      <c r="W19" s="29"/>
      <c r="X19" s="17"/>
      <c r="Y19" s="30"/>
      <c r="Z19" s="20"/>
      <c r="AA19" s="31"/>
      <c r="AB19" s="32"/>
      <c r="AC19" s="62"/>
    </row>
    <row r="20" spans="1:29" ht="22.5" customHeight="1">
      <c r="A20" s="22">
        <v>13</v>
      </c>
      <c r="B20" s="57">
        <v>16</v>
      </c>
      <c r="C20" s="23" t="s">
        <v>437</v>
      </c>
      <c r="D20" s="19">
        <v>2011</v>
      </c>
      <c r="E20" s="19"/>
      <c r="F20" s="19" t="s">
        <v>202</v>
      </c>
      <c r="G20" s="24" t="s">
        <v>438</v>
      </c>
      <c r="H20" s="25"/>
      <c r="I20" s="17" t="s">
        <v>439</v>
      </c>
      <c r="J20" s="17" t="s">
        <v>399</v>
      </c>
      <c r="K20" s="26">
        <v>500</v>
      </c>
      <c r="L20" s="27"/>
      <c r="M20" s="27"/>
      <c r="N20" s="59">
        <v>200</v>
      </c>
      <c r="O20" s="59"/>
      <c r="P20" s="59"/>
      <c r="Q20" s="28">
        <f>K20-N20</f>
        <v>300</v>
      </c>
      <c r="R20" s="70">
        <v>24264.6</v>
      </c>
      <c r="S20" s="70"/>
      <c r="T20" s="70">
        <v>210</v>
      </c>
      <c r="U20" s="17" t="s">
        <v>467</v>
      </c>
      <c r="V20" s="29"/>
      <c r="W20" s="29"/>
      <c r="X20" s="17"/>
      <c r="Y20" s="30"/>
      <c r="Z20" s="20"/>
      <c r="AA20" s="31"/>
      <c r="AB20" s="32"/>
      <c r="AC20" s="62"/>
    </row>
    <row r="21" spans="1:29" ht="22.5" customHeight="1">
      <c r="A21" s="22">
        <v>14</v>
      </c>
      <c r="B21" s="57">
        <v>17</v>
      </c>
      <c r="C21" s="23" t="s">
        <v>440</v>
      </c>
      <c r="D21" s="19">
        <v>2011</v>
      </c>
      <c r="E21" s="19"/>
      <c r="F21" s="19" t="s">
        <v>203</v>
      </c>
      <c r="G21" s="24" t="s">
        <v>402</v>
      </c>
      <c r="H21" s="25"/>
      <c r="I21" s="17" t="s">
        <v>408</v>
      </c>
      <c r="J21" s="17" t="s">
        <v>398</v>
      </c>
      <c r="K21" s="26">
        <v>500</v>
      </c>
      <c r="L21" s="27"/>
      <c r="M21" s="27"/>
      <c r="N21" s="59">
        <v>200</v>
      </c>
      <c r="O21" s="59"/>
      <c r="P21" s="59"/>
      <c r="Q21" s="28">
        <f>K21-N21</f>
        <v>300</v>
      </c>
      <c r="R21" s="70">
        <v>29500</v>
      </c>
      <c r="S21" s="70">
        <v>3500</v>
      </c>
      <c r="T21" s="70">
        <v>1.5</v>
      </c>
      <c r="U21" s="17" t="s">
        <v>468</v>
      </c>
      <c r="V21" s="29"/>
      <c r="W21" s="29"/>
      <c r="X21" s="17"/>
      <c r="Y21" s="30"/>
      <c r="Z21" s="20"/>
      <c r="AA21" s="31"/>
      <c r="AB21" s="32"/>
      <c r="AC21" s="62"/>
    </row>
    <row r="22" spans="1:29" ht="14.25">
      <c r="A22" s="17"/>
      <c r="B22" s="17"/>
      <c r="C22" s="64"/>
      <c r="D22" s="17"/>
      <c r="E22" s="17"/>
      <c r="F22" s="52" t="s">
        <v>38</v>
      </c>
      <c r="G22" s="39"/>
      <c r="H22" s="39"/>
      <c r="I22" s="51"/>
      <c r="J22" s="51"/>
      <c r="K22" s="26">
        <f aca="true" t="shared" si="0" ref="K22:T22">SUM(K4:K21)</f>
        <v>9000</v>
      </c>
      <c r="L22" s="26">
        <f t="shared" si="0"/>
        <v>581</v>
      </c>
      <c r="M22" s="26">
        <f t="shared" si="0"/>
        <v>249</v>
      </c>
      <c r="N22" s="26">
        <f t="shared" si="0"/>
        <v>2200</v>
      </c>
      <c r="O22" s="26">
        <f t="shared" si="0"/>
        <v>1300</v>
      </c>
      <c r="P22" s="26">
        <f t="shared" si="0"/>
        <v>2200</v>
      </c>
      <c r="Q22" s="26">
        <f t="shared" si="0"/>
        <v>2470</v>
      </c>
      <c r="R22" s="26">
        <f t="shared" si="0"/>
        <v>448853.1</v>
      </c>
      <c r="S22" s="26">
        <f t="shared" si="0"/>
        <v>74206.5</v>
      </c>
      <c r="T22" s="26">
        <f t="shared" si="0"/>
        <v>337.46</v>
      </c>
      <c r="U22" s="26"/>
      <c r="V22" s="62"/>
      <c r="W22" s="62"/>
      <c r="X22" s="17"/>
      <c r="Y22" s="30"/>
      <c r="Z22" s="65"/>
      <c r="AA22" s="62"/>
      <c r="AB22" s="31"/>
      <c r="AC22" s="62"/>
    </row>
    <row r="23" spans="1:29" ht="14.25">
      <c r="A23" s="93" t="s">
        <v>448</v>
      </c>
      <c r="B23" s="91"/>
      <c r="C23" s="91"/>
      <c r="D23" s="91"/>
      <c r="E23" s="91"/>
      <c r="F23" s="91"/>
      <c r="G23" s="91"/>
      <c r="H23" s="91"/>
      <c r="I23" s="92"/>
      <c r="J23" s="33" t="s">
        <v>129</v>
      </c>
      <c r="K23" s="26">
        <f>SUMIF($J4:$J21,"高新处",K4:K21)</f>
        <v>6000</v>
      </c>
      <c r="L23" s="26">
        <f aca="true" t="shared" si="1" ref="L23:T23">SUMIF($J4:$J21,"高新处",L4:L21)</f>
        <v>392</v>
      </c>
      <c r="M23" s="26">
        <f t="shared" si="1"/>
        <v>168</v>
      </c>
      <c r="N23" s="26">
        <f t="shared" si="1"/>
        <v>1200</v>
      </c>
      <c r="O23" s="26">
        <f t="shared" si="1"/>
        <v>1100</v>
      </c>
      <c r="P23" s="26">
        <f t="shared" si="1"/>
        <v>2200</v>
      </c>
      <c r="Q23" s="26">
        <f t="shared" si="1"/>
        <v>940</v>
      </c>
      <c r="R23" s="26">
        <f t="shared" si="1"/>
        <v>387188.5</v>
      </c>
      <c r="S23" s="26">
        <f t="shared" si="1"/>
        <v>63344.5</v>
      </c>
      <c r="T23" s="26">
        <f t="shared" si="1"/>
        <v>97.67999999999999</v>
      </c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4.25">
      <c r="A24" s="90" t="s">
        <v>449</v>
      </c>
      <c r="B24" s="91"/>
      <c r="C24" s="91"/>
      <c r="D24" s="91"/>
      <c r="E24" s="91"/>
      <c r="F24" s="91"/>
      <c r="G24" s="91"/>
      <c r="H24" s="91"/>
      <c r="I24" s="92"/>
      <c r="J24" s="33" t="s">
        <v>128</v>
      </c>
      <c r="K24" s="26">
        <f>SUMIF($J4:$J21,$J24,K4:K21)</f>
        <v>1500</v>
      </c>
      <c r="L24" s="26">
        <f aca="true" t="shared" si="2" ref="L24:T24">SUMIF($J4:$J21,$J24,L4:L21)</f>
        <v>189</v>
      </c>
      <c r="M24" s="26">
        <f t="shared" si="2"/>
        <v>81</v>
      </c>
      <c r="N24" s="26">
        <f t="shared" si="2"/>
        <v>400</v>
      </c>
      <c r="O24" s="26">
        <f t="shared" si="2"/>
        <v>0</v>
      </c>
      <c r="P24" s="26">
        <f t="shared" si="2"/>
        <v>0</v>
      </c>
      <c r="Q24" s="26">
        <f t="shared" si="2"/>
        <v>830</v>
      </c>
      <c r="R24" s="26">
        <f t="shared" si="2"/>
        <v>57664.6</v>
      </c>
      <c r="S24" s="26">
        <f t="shared" si="2"/>
        <v>6862</v>
      </c>
      <c r="T24" s="26">
        <f t="shared" si="2"/>
        <v>230.6</v>
      </c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4.25">
      <c r="A25" s="90" t="s">
        <v>450</v>
      </c>
      <c r="B25" s="91"/>
      <c r="C25" s="91"/>
      <c r="D25" s="91"/>
      <c r="E25" s="91"/>
      <c r="F25" s="91"/>
      <c r="G25" s="91"/>
      <c r="H25" s="91"/>
      <c r="I25" s="92"/>
      <c r="J25" s="33" t="s">
        <v>130</v>
      </c>
      <c r="K25" s="26">
        <f>SUMIF($J4:$J21,$J25,K4:K21)</f>
        <v>1500</v>
      </c>
      <c r="L25" s="26">
        <f aca="true" t="shared" si="3" ref="L25:T25">SUMIF($J4:$J21,$J25,L4:L21)</f>
        <v>0</v>
      </c>
      <c r="M25" s="26">
        <f t="shared" si="3"/>
        <v>0</v>
      </c>
      <c r="N25" s="26">
        <f t="shared" si="3"/>
        <v>600</v>
      </c>
      <c r="O25" s="26">
        <f t="shared" si="3"/>
        <v>200</v>
      </c>
      <c r="P25" s="26">
        <f t="shared" si="3"/>
        <v>0</v>
      </c>
      <c r="Q25" s="26">
        <f t="shared" si="3"/>
        <v>700</v>
      </c>
      <c r="R25" s="26">
        <f t="shared" si="3"/>
        <v>4000</v>
      </c>
      <c r="S25" s="26">
        <f t="shared" si="3"/>
        <v>4000</v>
      </c>
      <c r="T25" s="26">
        <f t="shared" si="3"/>
        <v>9.18</v>
      </c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4.25">
      <c r="A26" s="90" t="s">
        <v>451</v>
      </c>
      <c r="B26" s="91"/>
      <c r="C26" s="91"/>
      <c r="D26" s="91"/>
      <c r="E26" s="91"/>
      <c r="F26" s="91"/>
      <c r="G26" s="91"/>
      <c r="H26" s="91"/>
      <c r="I26" s="92"/>
      <c r="J26" s="33" t="s">
        <v>446</v>
      </c>
      <c r="K26" s="26">
        <f>SUMIF($J4:$J21,$J26,K4:K21)</f>
        <v>0</v>
      </c>
      <c r="L26" s="26">
        <f aca="true" t="shared" si="4" ref="L26:T26">SUMIF($J4:$J21,$J26,L4:L21)</f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  <c r="S26" s="26">
        <f t="shared" si="4"/>
        <v>0</v>
      </c>
      <c r="T26" s="26">
        <f t="shared" si="4"/>
        <v>0</v>
      </c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4.25">
      <c r="A27" s="90" t="s">
        <v>452</v>
      </c>
      <c r="B27" s="91"/>
      <c r="C27" s="91"/>
      <c r="D27" s="91"/>
      <c r="E27" s="91"/>
      <c r="F27" s="91"/>
      <c r="G27" s="91"/>
      <c r="H27" s="91"/>
      <c r="I27" s="92"/>
      <c r="J27" s="33" t="s">
        <v>453</v>
      </c>
      <c r="K27" s="26">
        <f>SUMIF($J4:$J21,$J27,K4:K21)</f>
        <v>0</v>
      </c>
      <c r="L27" s="26">
        <f aca="true" t="shared" si="5" ref="L27:T27">SUMIF($J4:$J21,$J27,L4:L21)</f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62"/>
      <c r="V27" s="62"/>
      <c r="W27" s="62"/>
      <c r="X27" s="62"/>
      <c r="Y27" s="62"/>
      <c r="Z27" s="62"/>
      <c r="AA27" s="62"/>
      <c r="AB27" s="62"/>
      <c r="AC27" s="62"/>
    </row>
    <row r="67" ht="14.25"/>
    <row r="68" ht="14.25"/>
    <row r="69" ht="14.25"/>
    <row r="84" ht="14.25"/>
    <row r="85" ht="14.25"/>
    <row r="86" ht="14.25"/>
    <row r="88" ht="14.25"/>
    <row r="89" ht="14.25"/>
    <row r="91" ht="14.25"/>
    <row r="92" ht="14.25"/>
    <row r="93" ht="14.25"/>
    <row r="98" ht="14.25"/>
    <row r="99" ht="14.25"/>
    <row r="100" ht="14.25"/>
  </sheetData>
  <sheetProtection/>
  <autoFilter ref="A3:AC22"/>
  <mergeCells count="26">
    <mergeCell ref="A1:Z1"/>
    <mergeCell ref="A2:A3"/>
    <mergeCell ref="B2:B3"/>
    <mergeCell ref="I2:I3"/>
    <mergeCell ref="U2:U3"/>
    <mergeCell ref="V2:V3"/>
    <mergeCell ref="W2:W3"/>
    <mergeCell ref="S2:S3"/>
    <mergeCell ref="J2:J3"/>
    <mergeCell ref="G2:G3"/>
    <mergeCell ref="AC2:AC3"/>
    <mergeCell ref="AB2:AB3"/>
    <mergeCell ref="A7:A11"/>
    <mergeCell ref="C2:C3"/>
    <mergeCell ref="F2:F3"/>
    <mergeCell ref="X2:Y2"/>
    <mergeCell ref="T2:T3"/>
    <mergeCell ref="Z2:AA2"/>
    <mergeCell ref="R2:R3"/>
    <mergeCell ref="K2:Q2"/>
    <mergeCell ref="H2:H3"/>
    <mergeCell ref="A27:I27"/>
    <mergeCell ref="A23:I23"/>
    <mergeCell ref="A24:I24"/>
    <mergeCell ref="A25:I25"/>
    <mergeCell ref="A26:I26"/>
  </mergeCells>
  <printOptions/>
  <pageMargins left="0.38" right="0.36" top="0.6" bottom="0.33" header="0.5" footer="0.25"/>
  <pageSetup horizontalDpi="600" verticalDpi="6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"/>
  <sheetViews>
    <sheetView zoomScaleSheetLayoutView="100" zoomScalePageLayoutView="0" workbookViewId="0" topLeftCell="A1">
      <pane xSplit="7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94" sqref="S94"/>
    </sheetView>
  </sheetViews>
  <sheetFormatPr defaultColWidth="9.00390625" defaultRowHeight="14.25" outlineLevelCol="1"/>
  <cols>
    <col min="1" max="1" width="6.625" style="60" customWidth="1"/>
    <col min="2" max="2" width="4.875" style="60" customWidth="1"/>
    <col min="3" max="3" width="13.75390625" style="66" hidden="1" customWidth="1"/>
    <col min="4" max="5" width="4.875" style="60" hidden="1" customWidth="1"/>
    <col min="6" max="6" width="20.75390625" style="61" customWidth="1"/>
    <col min="7" max="7" width="19.625" style="61" customWidth="1"/>
    <col min="8" max="8" width="6.50390625" style="61" hidden="1" customWidth="1"/>
    <col min="9" max="9" width="7.875" style="66" customWidth="1"/>
    <col min="10" max="10" width="7.875" style="66" hidden="1" customWidth="1"/>
    <col min="11" max="11" width="5.125" style="61" customWidth="1"/>
    <col min="12" max="20" width="5.125" style="61" customWidth="1" outlineLevel="1"/>
    <col min="21" max="21" width="5.75390625" style="61" customWidth="1" outlineLevel="1"/>
    <col min="22" max="22" width="5.125" style="61" hidden="1" customWidth="1" outlineLevel="1"/>
    <col min="23" max="23" width="8.25390625" style="61" hidden="1" customWidth="1"/>
    <col min="24" max="24" width="7.875" style="61" hidden="1" customWidth="1" outlineLevel="1"/>
    <col min="25" max="26" width="7.125" style="61" hidden="1" customWidth="1" outlineLevel="1"/>
    <col min="27" max="27" width="0" style="61" hidden="1" customWidth="1"/>
    <col min="28" max="28" width="8.875" style="61" hidden="1" customWidth="1"/>
    <col min="29" max="30" width="6.625" style="61" hidden="1" customWidth="1" outlineLevel="1"/>
    <col min="31" max="31" width="9.125" style="61" hidden="1" customWidth="1" outlineLevel="1"/>
    <col min="32" max="33" width="6.625" style="61" hidden="1" customWidth="1"/>
    <col min="34" max="34" width="25.50390625" style="61" hidden="1" customWidth="1"/>
    <col min="35" max="16384" width="9.00390625" style="61" customWidth="1"/>
  </cols>
  <sheetData>
    <row r="1" spans="1:31" ht="18.75">
      <c r="A1" s="105" t="s">
        <v>458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4" ht="14.25">
      <c r="A2" s="101" t="s">
        <v>54</v>
      </c>
      <c r="B2" s="106" t="s">
        <v>55</v>
      </c>
      <c r="C2" s="88" t="s">
        <v>217</v>
      </c>
      <c r="D2" s="34" t="s">
        <v>121</v>
      </c>
      <c r="E2" s="34"/>
      <c r="F2" s="88" t="s">
        <v>218</v>
      </c>
      <c r="G2" s="88" t="s">
        <v>122</v>
      </c>
      <c r="H2" s="88" t="s">
        <v>123</v>
      </c>
      <c r="I2" s="88" t="s">
        <v>124</v>
      </c>
      <c r="J2" s="88" t="s">
        <v>125</v>
      </c>
      <c r="K2" s="100" t="s">
        <v>56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 t="s">
        <v>219</v>
      </c>
      <c r="X2" s="100" t="s">
        <v>220</v>
      </c>
      <c r="Y2" s="100" t="s">
        <v>192</v>
      </c>
      <c r="Z2" s="106" t="s">
        <v>221</v>
      </c>
      <c r="AA2" s="106" t="s">
        <v>222</v>
      </c>
      <c r="AB2" s="106" t="s">
        <v>136</v>
      </c>
      <c r="AC2" s="90" t="s">
        <v>223</v>
      </c>
      <c r="AD2" s="99"/>
      <c r="AE2" s="101" t="s">
        <v>224</v>
      </c>
      <c r="AF2" s="101"/>
      <c r="AG2" s="94" t="s">
        <v>120</v>
      </c>
      <c r="AH2" s="94" t="s">
        <v>190</v>
      </c>
    </row>
    <row r="3" spans="1:34" ht="24">
      <c r="A3" s="101"/>
      <c r="B3" s="107"/>
      <c r="C3" s="89"/>
      <c r="D3" s="38"/>
      <c r="E3" s="38"/>
      <c r="F3" s="89"/>
      <c r="G3" s="89"/>
      <c r="H3" s="89"/>
      <c r="I3" s="89"/>
      <c r="J3" s="89"/>
      <c r="K3" s="35" t="s">
        <v>0</v>
      </c>
      <c r="L3" s="35">
        <v>2005</v>
      </c>
      <c r="M3" s="35">
        <v>2006</v>
      </c>
      <c r="N3" s="35">
        <v>2007</v>
      </c>
      <c r="O3" s="35">
        <v>2008</v>
      </c>
      <c r="P3" s="35">
        <v>2009</v>
      </c>
      <c r="Q3" s="35">
        <v>2010</v>
      </c>
      <c r="R3" s="35" t="s">
        <v>208</v>
      </c>
      <c r="S3" s="35" t="s">
        <v>207</v>
      </c>
      <c r="T3" s="35" t="s">
        <v>215</v>
      </c>
      <c r="U3" s="35" t="s">
        <v>209</v>
      </c>
      <c r="V3" s="35" t="s">
        <v>216</v>
      </c>
      <c r="W3" s="100"/>
      <c r="X3" s="100"/>
      <c r="Y3" s="100"/>
      <c r="Z3" s="107"/>
      <c r="AA3" s="107"/>
      <c r="AB3" s="107"/>
      <c r="AC3" s="36" t="s">
        <v>191</v>
      </c>
      <c r="AD3" s="37" t="s">
        <v>225</v>
      </c>
      <c r="AE3" s="33" t="s">
        <v>191</v>
      </c>
      <c r="AF3" s="33" t="s">
        <v>225</v>
      </c>
      <c r="AG3" s="95"/>
      <c r="AH3" s="95"/>
    </row>
    <row r="4" spans="1:34" ht="24">
      <c r="A4" s="111">
        <v>1</v>
      </c>
      <c r="B4" s="31">
        <v>1</v>
      </c>
      <c r="C4" s="39">
        <v>520010101</v>
      </c>
      <c r="D4" s="40">
        <v>2005</v>
      </c>
      <c r="E4" s="40"/>
      <c r="F4" s="19" t="s">
        <v>204</v>
      </c>
      <c r="G4" s="19" t="s">
        <v>205</v>
      </c>
      <c r="H4" s="19" t="s">
        <v>58</v>
      </c>
      <c r="I4" s="17" t="s">
        <v>1</v>
      </c>
      <c r="J4" s="17" t="s">
        <v>126</v>
      </c>
      <c r="K4" s="26">
        <v>300</v>
      </c>
      <c r="L4" s="17">
        <v>100</v>
      </c>
      <c r="M4" s="17">
        <v>100</v>
      </c>
      <c r="N4" s="17">
        <v>100</v>
      </c>
      <c r="O4" s="17"/>
      <c r="P4" s="39"/>
      <c r="Q4" s="39"/>
      <c r="R4" s="11"/>
      <c r="S4" s="11"/>
      <c r="T4" s="11"/>
      <c r="U4" s="11"/>
      <c r="V4" s="11"/>
      <c r="W4" s="11">
        <v>400</v>
      </c>
      <c r="X4" s="11">
        <v>400</v>
      </c>
      <c r="Y4" s="11">
        <v>3.1</v>
      </c>
      <c r="Z4" s="17" t="s">
        <v>137</v>
      </c>
      <c r="AA4" s="29">
        <v>38657</v>
      </c>
      <c r="AB4" s="41">
        <v>39722</v>
      </c>
      <c r="AC4" s="17"/>
      <c r="AD4" s="30"/>
      <c r="AE4" s="21">
        <v>2008</v>
      </c>
      <c r="AF4" s="17" t="s">
        <v>57</v>
      </c>
      <c r="AG4" s="32">
        <f aca="true" ca="1" t="shared" si="0" ref="AG4:AG35">IF(AB4="","",IF(AND(YEAR(AB4)=YEAR(TODAY()),AE4=""),"今年应验收",IF(AND(YEAR(AB4)&lt;YEAR(TODAY()),AE4=""),"已超期!","")))</f>
      </c>
      <c r="AH4" s="62"/>
    </row>
    <row r="5" spans="1:34" ht="24">
      <c r="A5" s="111"/>
      <c r="B5" s="31">
        <v>2</v>
      </c>
      <c r="C5" s="39">
        <v>520010102</v>
      </c>
      <c r="D5" s="40">
        <v>2005</v>
      </c>
      <c r="E5" s="40"/>
      <c r="F5" s="19" t="s">
        <v>226</v>
      </c>
      <c r="G5" s="19" t="s">
        <v>227</v>
      </c>
      <c r="H5" s="19" t="s">
        <v>59</v>
      </c>
      <c r="I5" s="17" t="s">
        <v>2</v>
      </c>
      <c r="J5" s="17" t="s">
        <v>228</v>
      </c>
      <c r="K5" s="26">
        <v>300</v>
      </c>
      <c r="L5" s="17">
        <v>100</v>
      </c>
      <c r="M5" s="17">
        <v>100</v>
      </c>
      <c r="N5" s="17">
        <v>100</v>
      </c>
      <c r="O5" s="17"/>
      <c r="P5" s="39"/>
      <c r="Q5" s="39"/>
      <c r="R5" s="11"/>
      <c r="S5" s="11"/>
      <c r="T5" s="11"/>
      <c r="U5" s="11"/>
      <c r="V5" s="11"/>
      <c r="W5" s="11">
        <v>400</v>
      </c>
      <c r="X5" s="11">
        <v>400</v>
      </c>
      <c r="Y5" s="11">
        <v>3.1</v>
      </c>
      <c r="Z5" s="17" t="s">
        <v>137</v>
      </c>
      <c r="AA5" s="29">
        <v>38657</v>
      </c>
      <c r="AB5" s="41">
        <v>39722</v>
      </c>
      <c r="AC5" s="17"/>
      <c r="AD5" s="30"/>
      <c r="AE5" s="21">
        <v>2008</v>
      </c>
      <c r="AF5" s="31"/>
      <c r="AG5" s="32">
        <f ca="1" t="shared" si="0"/>
      </c>
      <c r="AH5" s="62"/>
    </row>
    <row r="6" spans="1:34" ht="14.25">
      <c r="A6" s="17">
        <v>2</v>
      </c>
      <c r="B6" s="31">
        <v>3</v>
      </c>
      <c r="C6" s="42">
        <v>520020100</v>
      </c>
      <c r="D6" s="40">
        <v>2005</v>
      </c>
      <c r="E6" s="40"/>
      <c r="F6" s="43" t="s">
        <v>229</v>
      </c>
      <c r="G6" s="19" t="s">
        <v>40</v>
      </c>
      <c r="H6" s="19" t="s">
        <v>118</v>
      </c>
      <c r="I6" s="17" t="s">
        <v>3</v>
      </c>
      <c r="J6" s="17" t="s">
        <v>230</v>
      </c>
      <c r="K6" s="26">
        <v>600</v>
      </c>
      <c r="L6" s="17">
        <v>200</v>
      </c>
      <c r="M6" s="17">
        <v>200</v>
      </c>
      <c r="N6" s="17">
        <v>200</v>
      </c>
      <c r="O6" s="17"/>
      <c r="P6" s="39"/>
      <c r="Q6" s="39"/>
      <c r="R6" s="11"/>
      <c r="S6" s="11"/>
      <c r="T6" s="11"/>
      <c r="U6" s="11"/>
      <c r="V6" s="11"/>
      <c r="W6" s="11">
        <v>1652</v>
      </c>
      <c r="X6" s="11">
        <v>1652</v>
      </c>
      <c r="Y6" s="11">
        <v>0.8387</v>
      </c>
      <c r="Z6" s="17" t="s">
        <v>138</v>
      </c>
      <c r="AA6" s="44">
        <v>38353</v>
      </c>
      <c r="AB6" s="44">
        <v>39417</v>
      </c>
      <c r="AC6" s="17"/>
      <c r="AD6" s="30"/>
      <c r="AE6" s="45">
        <v>40162</v>
      </c>
      <c r="AF6" s="31"/>
      <c r="AG6" s="32">
        <f ca="1" t="shared" si="0"/>
      </c>
      <c r="AH6" s="62"/>
    </row>
    <row r="7" spans="1:34" ht="14.25">
      <c r="A7" s="17">
        <v>3</v>
      </c>
      <c r="B7" s="31">
        <v>4</v>
      </c>
      <c r="C7" s="42">
        <v>520020200</v>
      </c>
      <c r="D7" s="40">
        <v>2005</v>
      </c>
      <c r="E7" s="40"/>
      <c r="F7" s="19" t="s">
        <v>231</v>
      </c>
      <c r="G7" s="19" t="s">
        <v>232</v>
      </c>
      <c r="H7" s="19" t="s">
        <v>60</v>
      </c>
      <c r="I7" s="17" t="s">
        <v>3</v>
      </c>
      <c r="J7" s="17" t="s">
        <v>230</v>
      </c>
      <c r="K7" s="26">
        <v>600</v>
      </c>
      <c r="L7" s="17">
        <v>200</v>
      </c>
      <c r="M7" s="17">
        <v>200</v>
      </c>
      <c r="N7" s="17">
        <v>200</v>
      </c>
      <c r="O7" s="17"/>
      <c r="P7" s="39"/>
      <c r="Q7" s="39"/>
      <c r="R7" s="11"/>
      <c r="S7" s="11"/>
      <c r="T7" s="11"/>
      <c r="U7" s="11"/>
      <c r="V7" s="11"/>
      <c r="W7" s="11">
        <v>456301</v>
      </c>
      <c r="X7" s="11">
        <v>1596</v>
      </c>
      <c r="Y7" s="11">
        <v>41.42</v>
      </c>
      <c r="Z7" s="17" t="s">
        <v>138</v>
      </c>
      <c r="AA7" s="44">
        <v>38353</v>
      </c>
      <c r="AB7" s="44">
        <v>39417</v>
      </c>
      <c r="AC7" s="17"/>
      <c r="AD7" s="30"/>
      <c r="AE7" s="21">
        <v>2009</v>
      </c>
      <c r="AF7" s="17" t="s">
        <v>57</v>
      </c>
      <c r="AG7" s="32">
        <f ca="1" t="shared" si="0"/>
      </c>
      <c r="AH7" s="62"/>
    </row>
    <row r="8" spans="1:34" ht="24">
      <c r="A8" s="17">
        <v>4</v>
      </c>
      <c r="B8" s="31">
        <v>5</v>
      </c>
      <c r="C8" s="42">
        <v>620010200</v>
      </c>
      <c r="D8" s="17">
        <v>2006</v>
      </c>
      <c r="E8" s="17"/>
      <c r="F8" s="19" t="s">
        <v>233</v>
      </c>
      <c r="G8" s="19" t="s">
        <v>234</v>
      </c>
      <c r="H8" s="19" t="s">
        <v>61</v>
      </c>
      <c r="I8" s="17" t="s">
        <v>1</v>
      </c>
      <c r="J8" s="17" t="s">
        <v>228</v>
      </c>
      <c r="K8" s="26">
        <v>600</v>
      </c>
      <c r="L8" s="17"/>
      <c r="M8" s="17">
        <v>200</v>
      </c>
      <c r="N8" s="17">
        <v>200</v>
      </c>
      <c r="O8" s="17">
        <v>200</v>
      </c>
      <c r="P8" s="39"/>
      <c r="Q8" s="39"/>
      <c r="R8" s="11"/>
      <c r="S8" s="11"/>
      <c r="T8" s="11"/>
      <c r="U8" s="11"/>
      <c r="V8" s="11"/>
      <c r="W8" s="11">
        <v>1200</v>
      </c>
      <c r="X8" s="11">
        <v>1200</v>
      </c>
      <c r="Y8" s="11">
        <v>5</v>
      </c>
      <c r="Z8" s="17" t="s">
        <v>139</v>
      </c>
      <c r="AA8" s="29">
        <v>39022</v>
      </c>
      <c r="AB8" s="41">
        <v>40087</v>
      </c>
      <c r="AC8" s="17"/>
      <c r="AD8" s="30"/>
      <c r="AE8" s="45">
        <v>40263</v>
      </c>
      <c r="AF8" s="17" t="s">
        <v>57</v>
      </c>
      <c r="AG8" s="32">
        <f ca="1" t="shared" si="0"/>
      </c>
      <c r="AH8" s="62"/>
    </row>
    <row r="9" spans="1:34" ht="24">
      <c r="A9" s="17">
        <v>5</v>
      </c>
      <c r="B9" s="31">
        <v>6</v>
      </c>
      <c r="C9" s="42">
        <v>620010300</v>
      </c>
      <c r="D9" s="17">
        <v>2006</v>
      </c>
      <c r="E9" s="17"/>
      <c r="F9" s="19" t="s">
        <v>235</v>
      </c>
      <c r="G9" s="19" t="s">
        <v>236</v>
      </c>
      <c r="H9" s="19" t="s">
        <v>62</v>
      </c>
      <c r="I9" s="17" t="s">
        <v>3</v>
      </c>
      <c r="J9" s="17" t="s">
        <v>228</v>
      </c>
      <c r="K9" s="26">
        <v>500</v>
      </c>
      <c r="L9" s="46"/>
      <c r="M9" s="17">
        <v>300</v>
      </c>
      <c r="N9" s="17">
        <v>100</v>
      </c>
      <c r="O9" s="17">
        <v>100</v>
      </c>
      <c r="P9" s="39"/>
      <c r="Q9" s="39"/>
      <c r="R9" s="11"/>
      <c r="S9" s="11"/>
      <c r="T9" s="11"/>
      <c r="U9" s="11"/>
      <c r="V9" s="11"/>
      <c r="W9" s="11">
        <v>1888</v>
      </c>
      <c r="X9" s="11">
        <v>1888</v>
      </c>
      <c r="Y9" s="11">
        <v>2.6</v>
      </c>
      <c r="Z9" s="17" t="s">
        <v>139</v>
      </c>
      <c r="AA9" s="29">
        <v>39022</v>
      </c>
      <c r="AB9" s="41">
        <v>40087</v>
      </c>
      <c r="AC9" s="17"/>
      <c r="AD9" s="30"/>
      <c r="AE9" s="45">
        <v>39902</v>
      </c>
      <c r="AF9" s="17" t="s">
        <v>57</v>
      </c>
      <c r="AG9" s="32">
        <f ca="1" t="shared" si="0"/>
      </c>
      <c r="AH9" s="62"/>
    </row>
    <row r="10" spans="1:34" ht="24">
      <c r="A10" s="17">
        <v>6</v>
      </c>
      <c r="B10" s="31">
        <v>7</v>
      </c>
      <c r="C10" s="39">
        <v>620020101</v>
      </c>
      <c r="D10" s="17">
        <v>2006</v>
      </c>
      <c r="E10" s="17"/>
      <c r="F10" s="19" t="s">
        <v>237</v>
      </c>
      <c r="G10" s="19" t="s">
        <v>238</v>
      </c>
      <c r="H10" s="19" t="s">
        <v>63</v>
      </c>
      <c r="I10" s="17" t="s">
        <v>4</v>
      </c>
      <c r="J10" s="17" t="s">
        <v>230</v>
      </c>
      <c r="K10" s="26">
        <v>1000</v>
      </c>
      <c r="L10" s="39"/>
      <c r="M10" s="17">
        <v>200</v>
      </c>
      <c r="N10" s="17">
        <v>400</v>
      </c>
      <c r="O10" s="17">
        <v>400</v>
      </c>
      <c r="P10" s="39"/>
      <c r="Q10" s="39"/>
      <c r="R10" s="11"/>
      <c r="S10" s="11"/>
      <c r="T10" s="11"/>
      <c r="U10" s="11"/>
      <c r="V10" s="11"/>
      <c r="W10" s="11">
        <v>9538</v>
      </c>
      <c r="X10" s="11">
        <v>9538</v>
      </c>
      <c r="Y10" s="11">
        <v>55.237</v>
      </c>
      <c r="Z10" s="17" t="s">
        <v>140</v>
      </c>
      <c r="AA10" s="29">
        <v>38718</v>
      </c>
      <c r="AB10" s="41">
        <v>39783</v>
      </c>
      <c r="AC10" s="17"/>
      <c r="AD10" s="30"/>
      <c r="AE10" s="47">
        <v>39884</v>
      </c>
      <c r="AF10" s="17" t="s">
        <v>57</v>
      </c>
      <c r="AG10" s="32">
        <f ca="1" t="shared" si="0"/>
      </c>
      <c r="AH10" s="62"/>
    </row>
    <row r="11" spans="1:34" ht="24">
      <c r="A11" s="17">
        <v>7</v>
      </c>
      <c r="B11" s="31">
        <v>8</v>
      </c>
      <c r="C11" s="39">
        <v>620020102</v>
      </c>
      <c r="D11" s="17">
        <v>2006</v>
      </c>
      <c r="E11" s="17"/>
      <c r="F11" s="19" t="s">
        <v>239</v>
      </c>
      <c r="G11" s="19" t="s">
        <v>240</v>
      </c>
      <c r="H11" s="19" t="s">
        <v>64</v>
      </c>
      <c r="I11" s="17" t="s">
        <v>5</v>
      </c>
      <c r="J11" s="17" t="s">
        <v>230</v>
      </c>
      <c r="K11" s="26">
        <v>1000</v>
      </c>
      <c r="L11" s="39"/>
      <c r="M11" s="17">
        <v>200</v>
      </c>
      <c r="N11" s="17">
        <v>400</v>
      </c>
      <c r="O11" s="17">
        <v>400</v>
      </c>
      <c r="P11" s="39"/>
      <c r="Q11" s="39"/>
      <c r="R11" s="11"/>
      <c r="S11" s="11"/>
      <c r="T11" s="11"/>
      <c r="U11" s="11"/>
      <c r="V11" s="11"/>
      <c r="W11" s="11">
        <v>12531</v>
      </c>
      <c r="X11" s="11">
        <v>9080</v>
      </c>
      <c r="Y11" s="11">
        <v>7.638127000000001</v>
      </c>
      <c r="Z11" s="17" t="s">
        <v>141</v>
      </c>
      <c r="AA11" s="29">
        <v>38838</v>
      </c>
      <c r="AB11" s="41">
        <v>39783</v>
      </c>
      <c r="AC11" s="17"/>
      <c r="AD11" s="30"/>
      <c r="AE11" s="47">
        <v>39885</v>
      </c>
      <c r="AF11" s="17" t="s">
        <v>57</v>
      </c>
      <c r="AG11" s="32">
        <f ca="1" t="shared" si="0"/>
      </c>
      <c r="AH11" s="62"/>
    </row>
    <row r="12" spans="1:34" ht="24">
      <c r="A12" s="17">
        <v>8</v>
      </c>
      <c r="B12" s="31">
        <v>9</v>
      </c>
      <c r="C12" s="39">
        <v>620020200</v>
      </c>
      <c r="D12" s="17">
        <v>2006</v>
      </c>
      <c r="E12" s="17"/>
      <c r="F12" s="19" t="s">
        <v>241</v>
      </c>
      <c r="G12" s="19" t="s">
        <v>242</v>
      </c>
      <c r="H12" s="19" t="s">
        <v>65</v>
      </c>
      <c r="I12" s="17" t="s">
        <v>3</v>
      </c>
      <c r="J12" s="17" t="s">
        <v>230</v>
      </c>
      <c r="K12" s="26">
        <v>800</v>
      </c>
      <c r="L12" s="39"/>
      <c r="M12" s="17">
        <v>300</v>
      </c>
      <c r="N12" s="17">
        <v>200</v>
      </c>
      <c r="O12" s="17">
        <v>300</v>
      </c>
      <c r="P12" s="39"/>
      <c r="Q12" s="39"/>
      <c r="R12" s="11"/>
      <c r="S12" s="11"/>
      <c r="T12" s="11"/>
      <c r="U12" s="11"/>
      <c r="V12" s="11"/>
      <c r="W12" s="11">
        <v>4640</v>
      </c>
      <c r="X12" s="11">
        <v>1881</v>
      </c>
      <c r="Y12" s="11">
        <v>0</v>
      </c>
      <c r="Z12" s="17" t="s">
        <v>142</v>
      </c>
      <c r="AA12" s="29">
        <v>38991</v>
      </c>
      <c r="AB12" s="41">
        <v>40087</v>
      </c>
      <c r="AC12" s="17"/>
      <c r="AD12" s="30"/>
      <c r="AE12" s="20"/>
      <c r="AF12" s="31"/>
      <c r="AG12" s="32" t="str">
        <f ca="1" t="shared" si="0"/>
        <v>已超期!</v>
      </c>
      <c r="AH12" s="62"/>
    </row>
    <row r="13" spans="1:34" ht="24">
      <c r="A13" s="17">
        <v>9</v>
      </c>
      <c r="B13" s="31">
        <v>10</v>
      </c>
      <c r="C13" s="39">
        <v>620020300</v>
      </c>
      <c r="D13" s="17">
        <v>2006</v>
      </c>
      <c r="E13" s="17"/>
      <c r="F13" s="19" t="s">
        <v>243</v>
      </c>
      <c r="G13" s="19" t="s">
        <v>244</v>
      </c>
      <c r="H13" s="19" t="s">
        <v>66</v>
      </c>
      <c r="I13" s="17" t="s">
        <v>6</v>
      </c>
      <c r="J13" s="17" t="s">
        <v>230</v>
      </c>
      <c r="K13" s="26">
        <v>1000</v>
      </c>
      <c r="L13" s="39"/>
      <c r="M13" s="17">
        <v>300</v>
      </c>
      <c r="N13" s="17">
        <v>400</v>
      </c>
      <c r="O13" s="17">
        <v>300</v>
      </c>
      <c r="P13" s="39"/>
      <c r="Q13" s="39"/>
      <c r="R13" s="11"/>
      <c r="S13" s="11"/>
      <c r="T13" s="11"/>
      <c r="U13" s="11"/>
      <c r="V13" s="11"/>
      <c r="W13" s="11">
        <v>35000</v>
      </c>
      <c r="X13" s="11">
        <v>2873</v>
      </c>
      <c r="Y13" s="11">
        <v>39.12</v>
      </c>
      <c r="Z13" s="17" t="s">
        <v>143</v>
      </c>
      <c r="AA13" s="29">
        <v>38534</v>
      </c>
      <c r="AB13" s="41">
        <v>39873</v>
      </c>
      <c r="AC13" s="17"/>
      <c r="AD13" s="30"/>
      <c r="AE13" s="48">
        <v>40014</v>
      </c>
      <c r="AF13" s="17" t="s">
        <v>57</v>
      </c>
      <c r="AG13" s="32">
        <f ca="1" t="shared" si="0"/>
      </c>
      <c r="AH13" s="62"/>
    </row>
    <row r="14" spans="1:34" ht="24">
      <c r="A14" s="17">
        <v>10</v>
      </c>
      <c r="B14" s="31">
        <v>11</v>
      </c>
      <c r="C14" s="39">
        <v>620020400</v>
      </c>
      <c r="D14" s="17">
        <v>2006</v>
      </c>
      <c r="E14" s="17"/>
      <c r="F14" s="19" t="s">
        <v>245</v>
      </c>
      <c r="G14" s="19" t="s">
        <v>246</v>
      </c>
      <c r="H14" s="19" t="s">
        <v>67</v>
      </c>
      <c r="I14" s="17" t="s">
        <v>7</v>
      </c>
      <c r="J14" s="17" t="s">
        <v>247</v>
      </c>
      <c r="K14" s="26">
        <v>700</v>
      </c>
      <c r="L14" s="39"/>
      <c r="M14" s="17">
        <v>200</v>
      </c>
      <c r="N14" s="17">
        <v>500</v>
      </c>
      <c r="O14" s="17"/>
      <c r="P14" s="39"/>
      <c r="Q14" s="39"/>
      <c r="R14" s="11"/>
      <c r="S14" s="11"/>
      <c r="T14" s="11"/>
      <c r="U14" s="11"/>
      <c r="V14" s="11"/>
      <c r="W14" s="11">
        <v>7648</v>
      </c>
      <c r="X14" s="11">
        <v>5927</v>
      </c>
      <c r="Y14" s="11">
        <v>70</v>
      </c>
      <c r="Z14" s="17" t="s">
        <v>140</v>
      </c>
      <c r="AA14" s="29">
        <v>38718</v>
      </c>
      <c r="AB14" s="41">
        <v>39783</v>
      </c>
      <c r="AC14" s="17"/>
      <c r="AD14" s="30"/>
      <c r="AE14" s="47">
        <v>39974</v>
      </c>
      <c r="AF14" s="17" t="s">
        <v>57</v>
      </c>
      <c r="AG14" s="32">
        <f ca="1" t="shared" si="0"/>
      </c>
      <c r="AH14" s="62"/>
    </row>
    <row r="15" spans="1:34" ht="24">
      <c r="A15" s="17">
        <v>11</v>
      </c>
      <c r="B15" s="31">
        <v>12</v>
      </c>
      <c r="C15" s="42">
        <v>81100210100</v>
      </c>
      <c r="D15" s="17">
        <v>2007</v>
      </c>
      <c r="E15" s="17"/>
      <c r="F15" s="19" t="s">
        <v>248</v>
      </c>
      <c r="G15" s="19" t="s">
        <v>249</v>
      </c>
      <c r="H15" s="19" t="s">
        <v>68</v>
      </c>
      <c r="I15" s="17" t="s">
        <v>8</v>
      </c>
      <c r="J15" s="17" t="s">
        <v>230</v>
      </c>
      <c r="K15" s="26">
        <v>800</v>
      </c>
      <c r="L15" s="39"/>
      <c r="M15" s="17"/>
      <c r="N15" s="17"/>
      <c r="O15" s="17">
        <v>300</v>
      </c>
      <c r="P15" s="17">
        <v>300</v>
      </c>
      <c r="Q15" s="17">
        <v>200</v>
      </c>
      <c r="R15" s="17"/>
      <c r="S15" s="17"/>
      <c r="T15" s="17"/>
      <c r="U15" s="17"/>
      <c r="V15" s="17"/>
      <c r="W15" s="11">
        <v>13101.3</v>
      </c>
      <c r="X15" s="11">
        <v>5101.3</v>
      </c>
      <c r="Y15" s="11">
        <v>30</v>
      </c>
      <c r="Z15" s="17" t="s">
        <v>144</v>
      </c>
      <c r="AA15" s="29">
        <v>39356</v>
      </c>
      <c r="AB15" s="41">
        <v>40148</v>
      </c>
      <c r="AC15" s="17"/>
      <c r="AD15" s="30"/>
      <c r="AE15" s="47">
        <v>40131</v>
      </c>
      <c r="AF15" s="17" t="s">
        <v>57</v>
      </c>
      <c r="AG15" s="32">
        <f ca="1" t="shared" si="0"/>
      </c>
      <c r="AH15" s="62"/>
    </row>
    <row r="16" spans="1:34" ht="24">
      <c r="A16" s="17">
        <v>12</v>
      </c>
      <c r="B16" s="31">
        <v>13</v>
      </c>
      <c r="C16" s="42">
        <v>81100310100</v>
      </c>
      <c r="D16" s="17">
        <v>2007</v>
      </c>
      <c r="E16" s="17"/>
      <c r="F16" s="19" t="s">
        <v>250</v>
      </c>
      <c r="G16" s="19" t="s">
        <v>251</v>
      </c>
      <c r="H16" s="19" t="s">
        <v>119</v>
      </c>
      <c r="I16" s="17" t="s">
        <v>6</v>
      </c>
      <c r="J16" s="17" t="s">
        <v>247</v>
      </c>
      <c r="K16" s="26">
        <v>800</v>
      </c>
      <c r="L16" s="39"/>
      <c r="M16" s="17"/>
      <c r="N16" s="17">
        <v>100</v>
      </c>
      <c r="O16" s="17">
        <v>300</v>
      </c>
      <c r="P16" s="17">
        <v>300</v>
      </c>
      <c r="Q16" s="17">
        <v>100</v>
      </c>
      <c r="R16" s="17"/>
      <c r="S16" s="17"/>
      <c r="T16" s="17"/>
      <c r="U16" s="17"/>
      <c r="V16" s="17"/>
      <c r="W16" s="11">
        <v>15202</v>
      </c>
      <c r="X16" s="11">
        <v>1090</v>
      </c>
      <c r="Y16" s="11">
        <v>39</v>
      </c>
      <c r="Z16" s="17" t="s">
        <v>145</v>
      </c>
      <c r="AA16" s="29">
        <v>39356</v>
      </c>
      <c r="AB16" s="29">
        <v>40452</v>
      </c>
      <c r="AC16" s="17">
        <v>2009.12</v>
      </c>
      <c r="AD16" s="30" t="s">
        <v>57</v>
      </c>
      <c r="AE16" s="20">
        <v>40505</v>
      </c>
      <c r="AF16" s="17" t="s">
        <v>57</v>
      </c>
      <c r="AG16" s="32">
        <f ca="1" t="shared" si="0"/>
      </c>
      <c r="AH16" s="62"/>
    </row>
    <row r="17" spans="1:34" ht="24">
      <c r="A17" s="17">
        <v>13</v>
      </c>
      <c r="B17" s="31">
        <v>14</v>
      </c>
      <c r="C17" s="42">
        <v>81100210200</v>
      </c>
      <c r="D17" s="17">
        <v>2007</v>
      </c>
      <c r="E17" s="17"/>
      <c r="F17" s="19" t="s">
        <v>252</v>
      </c>
      <c r="G17" s="19" t="s">
        <v>253</v>
      </c>
      <c r="H17" s="19" t="s">
        <v>69</v>
      </c>
      <c r="I17" s="17" t="s">
        <v>3</v>
      </c>
      <c r="J17" s="17" t="s">
        <v>230</v>
      </c>
      <c r="K17" s="26">
        <v>800</v>
      </c>
      <c r="L17" s="39"/>
      <c r="M17" s="17"/>
      <c r="N17" s="17">
        <v>100</v>
      </c>
      <c r="O17" s="17">
        <v>300</v>
      </c>
      <c r="P17" s="17">
        <v>400</v>
      </c>
      <c r="Q17" s="17"/>
      <c r="R17" s="17"/>
      <c r="S17" s="17"/>
      <c r="T17" s="17"/>
      <c r="U17" s="17"/>
      <c r="V17" s="17"/>
      <c r="W17" s="11">
        <v>55000</v>
      </c>
      <c r="X17" s="11">
        <v>3320</v>
      </c>
      <c r="Y17" s="11">
        <v>52.9209</v>
      </c>
      <c r="Z17" s="17" t="s">
        <v>146</v>
      </c>
      <c r="AA17" s="29">
        <v>38718</v>
      </c>
      <c r="AB17" s="29">
        <v>39873</v>
      </c>
      <c r="AC17" s="17"/>
      <c r="AD17" s="30"/>
      <c r="AE17" s="48">
        <v>39904</v>
      </c>
      <c r="AF17" s="31"/>
      <c r="AG17" s="32">
        <f ca="1" t="shared" si="0"/>
      </c>
      <c r="AH17" s="62"/>
    </row>
    <row r="18" spans="1:34" ht="24">
      <c r="A18" s="17">
        <v>14</v>
      </c>
      <c r="B18" s="31">
        <v>15</v>
      </c>
      <c r="C18" s="42">
        <v>81100610100</v>
      </c>
      <c r="D18" s="17">
        <v>2007</v>
      </c>
      <c r="E18" s="17"/>
      <c r="F18" s="19" t="s">
        <v>254</v>
      </c>
      <c r="G18" s="19" t="s">
        <v>255</v>
      </c>
      <c r="H18" s="19" t="s">
        <v>70</v>
      </c>
      <c r="I18" s="17" t="s">
        <v>3</v>
      </c>
      <c r="J18" s="17" t="s">
        <v>256</v>
      </c>
      <c r="K18" s="26">
        <v>600</v>
      </c>
      <c r="L18" s="39"/>
      <c r="M18" s="17"/>
      <c r="N18" s="17"/>
      <c r="O18" s="17">
        <v>200</v>
      </c>
      <c r="P18" s="17">
        <v>400</v>
      </c>
      <c r="Q18" s="17"/>
      <c r="R18" s="17"/>
      <c r="S18" s="17"/>
      <c r="T18" s="17"/>
      <c r="U18" s="17"/>
      <c r="V18" s="17"/>
      <c r="W18" s="11">
        <v>3320</v>
      </c>
      <c r="X18" s="11">
        <v>3320</v>
      </c>
      <c r="Y18" s="11">
        <v>6</v>
      </c>
      <c r="Z18" s="17" t="s">
        <v>147</v>
      </c>
      <c r="AA18" s="29">
        <v>39448</v>
      </c>
      <c r="AB18" s="29">
        <v>40513</v>
      </c>
      <c r="AC18" s="17"/>
      <c r="AD18" s="30"/>
      <c r="AE18" s="47">
        <v>40254</v>
      </c>
      <c r="AF18" s="17" t="s">
        <v>57</v>
      </c>
      <c r="AG18" s="32">
        <f ca="1" t="shared" si="0"/>
      </c>
      <c r="AH18" s="62"/>
    </row>
    <row r="19" spans="1:34" ht="24">
      <c r="A19" s="17">
        <v>15</v>
      </c>
      <c r="B19" s="31">
        <v>16</v>
      </c>
      <c r="C19" s="42">
        <v>81100110100</v>
      </c>
      <c r="D19" s="17">
        <v>2007</v>
      </c>
      <c r="E19" s="17"/>
      <c r="F19" s="19" t="s">
        <v>257</v>
      </c>
      <c r="G19" s="19" t="s">
        <v>258</v>
      </c>
      <c r="H19" s="19" t="s">
        <v>71</v>
      </c>
      <c r="I19" s="17" t="s">
        <v>9</v>
      </c>
      <c r="J19" s="17" t="s">
        <v>228</v>
      </c>
      <c r="K19" s="26">
        <v>500</v>
      </c>
      <c r="L19" s="39"/>
      <c r="M19" s="17"/>
      <c r="N19" s="17"/>
      <c r="O19" s="17">
        <v>200</v>
      </c>
      <c r="P19" s="17">
        <v>200</v>
      </c>
      <c r="Q19" s="17">
        <v>100</v>
      </c>
      <c r="R19" s="17"/>
      <c r="S19" s="17"/>
      <c r="T19" s="17"/>
      <c r="U19" s="17"/>
      <c r="V19" s="17"/>
      <c r="W19" s="11">
        <v>500</v>
      </c>
      <c r="X19" s="11">
        <v>280</v>
      </c>
      <c r="Y19" s="11">
        <v>4.493519999999999</v>
      </c>
      <c r="Z19" s="17" t="s">
        <v>147</v>
      </c>
      <c r="AA19" s="29">
        <v>39448</v>
      </c>
      <c r="AB19" s="29">
        <v>40513</v>
      </c>
      <c r="AC19" s="17">
        <v>2010.6</v>
      </c>
      <c r="AD19" s="30" t="s">
        <v>57</v>
      </c>
      <c r="AE19" s="20">
        <v>40483</v>
      </c>
      <c r="AF19" s="31"/>
      <c r="AG19" s="32">
        <f ca="1" t="shared" si="0"/>
      </c>
      <c r="AH19" s="31"/>
    </row>
    <row r="20" spans="1:34" ht="22.5">
      <c r="A20" s="17">
        <v>16</v>
      </c>
      <c r="B20" s="31">
        <v>17</v>
      </c>
      <c r="C20" s="42">
        <v>81100210300</v>
      </c>
      <c r="D20" s="17">
        <v>2007</v>
      </c>
      <c r="E20" s="17"/>
      <c r="F20" s="19" t="s">
        <v>259</v>
      </c>
      <c r="G20" s="19" t="s">
        <v>260</v>
      </c>
      <c r="H20" s="19" t="s">
        <v>72</v>
      </c>
      <c r="I20" s="17" t="s">
        <v>2</v>
      </c>
      <c r="J20" s="17" t="s">
        <v>230</v>
      </c>
      <c r="K20" s="26">
        <v>500</v>
      </c>
      <c r="L20" s="39"/>
      <c r="M20" s="17"/>
      <c r="N20" s="17"/>
      <c r="O20" s="17">
        <v>200</v>
      </c>
      <c r="P20" s="17">
        <v>200</v>
      </c>
      <c r="Q20" s="17">
        <v>100</v>
      </c>
      <c r="R20" s="17"/>
      <c r="S20" s="17"/>
      <c r="T20" s="17"/>
      <c r="U20" s="17"/>
      <c r="V20" s="17"/>
      <c r="W20" s="11">
        <v>49556</v>
      </c>
      <c r="X20" s="11">
        <v>4515.3</v>
      </c>
      <c r="Y20" s="11">
        <v>6.4142</v>
      </c>
      <c r="Z20" s="17" t="s">
        <v>148</v>
      </c>
      <c r="AA20" s="29">
        <v>39356</v>
      </c>
      <c r="AB20" s="29">
        <v>40330</v>
      </c>
      <c r="AC20" s="17">
        <v>2010.6</v>
      </c>
      <c r="AD20" s="30" t="s">
        <v>57</v>
      </c>
      <c r="AE20" s="20">
        <v>40483</v>
      </c>
      <c r="AF20" s="17" t="s">
        <v>57</v>
      </c>
      <c r="AG20" s="32">
        <f ca="1" t="shared" si="0"/>
      </c>
      <c r="AH20" s="62"/>
    </row>
    <row r="21" spans="1:34" ht="24">
      <c r="A21" s="111">
        <v>17</v>
      </c>
      <c r="B21" s="31">
        <v>18</v>
      </c>
      <c r="C21" s="42">
        <v>81100110200</v>
      </c>
      <c r="D21" s="17">
        <v>2007</v>
      </c>
      <c r="E21" s="17"/>
      <c r="F21" s="19" t="s">
        <v>261</v>
      </c>
      <c r="G21" s="19" t="s">
        <v>262</v>
      </c>
      <c r="H21" s="19" t="s">
        <v>73</v>
      </c>
      <c r="I21" s="17" t="s">
        <v>10</v>
      </c>
      <c r="J21" s="17" t="s">
        <v>228</v>
      </c>
      <c r="K21" s="26">
        <v>500</v>
      </c>
      <c r="L21" s="39"/>
      <c r="M21" s="17"/>
      <c r="N21" s="17"/>
      <c r="O21" s="17">
        <v>300</v>
      </c>
      <c r="P21" s="17">
        <v>200</v>
      </c>
      <c r="Q21" s="17"/>
      <c r="R21" s="17"/>
      <c r="S21" s="17"/>
      <c r="T21" s="17"/>
      <c r="U21" s="17"/>
      <c r="V21" s="17"/>
      <c r="W21" s="11">
        <v>600</v>
      </c>
      <c r="X21" s="11">
        <v>600</v>
      </c>
      <c r="Y21" s="11">
        <v>7</v>
      </c>
      <c r="Z21" s="17" t="s">
        <v>149</v>
      </c>
      <c r="AA21" s="29">
        <v>39661</v>
      </c>
      <c r="AB21" s="29">
        <v>41091</v>
      </c>
      <c r="AC21" s="17">
        <v>2010.6</v>
      </c>
      <c r="AD21" s="30" t="s">
        <v>57</v>
      </c>
      <c r="AE21" s="20"/>
      <c r="AF21" s="31"/>
      <c r="AG21" s="32" t="str">
        <f ca="1" t="shared" si="0"/>
        <v>已超期!</v>
      </c>
      <c r="AH21" s="62"/>
    </row>
    <row r="22" spans="1:34" ht="24">
      <c r="A22" s="111"/>
      <c r="B22" s="31">
        <v>19</v>
      </c>
      <c r="C22" s="42">
        <v>81100110300</v>
      </c>
      <c r="D22" s="17">
        <v>2007</v>
      </c>
      <c r="E22" s="17"/>
      <c r="F22" s="19" t="s">
        <v>263</v>
      </c>
      <c r="G22" s="19" t="s">
        <v>264</v>
      </c>
      <c r="H22" s="19" t="s">
        <v>74</v>
      </c>
      <c r="I22" s="17" t="s">
        <v>1</v>
      </c>
      <c r="J22" s="17" t="s">
        <v>228</v>
      </c>
      <c r="K22" s="26">
        <v>500</v>
      </c>
      <c r="L22" s="39"/>
      <c r="M22" s="17"/>
      <c r="N22" s="17"/>
      <c r="O22" s="17">
        <v>300</v>
      </c>
      <c r="P22" s="17">
        <v>200</v>
      </c>
      <c r="Q22" s="17"/>
      <c r="R22" s="17"/>
      <c r="S22" s="17"/>
      <c r="T22" s="17"/>
      <c r="U22" s="17"/>
      <c r="V22" s="17"/>
      <c r="W22" s="11">
        <v>600</v>
      </c>
      <c r="X22" s="11">
        <v>600</v>
      </c>
      <c r="Y22" s="11">
        <v>7</v>
      </c>
      <c r="Z22" s="17" t="s">
        <v>149</v>
      </c>
      <c r="AA22" s="29">
        <v>39661</v>
      </c>
      <c r="AB22" s="29">
        <v>41091</v>
      </c>
      <c r="AC22" s="17">
        <v>2010.6</v>
      </c>
      <c r="AD22" s="30" t="s">
        <v>57</v>
      </c>
      <c r="AE22" s="20"/>
      <c r="AF22" s="31"/>
      <c r="AG22" s="32" t="str">
        <f ca="1" t="shared" si="0"/>
        <v>已超期!</v>
      </c>
      <c r="AH22" s="62"/>
    </row>
    <row r="23" spans="1:34" ht="24">
      <c r="A23" s="17">
        <v>18</v>
      </c>
      <c r="B23" s="31">
        <v>20</v>
      </c>
      <c r="C23" s="49">
        <v>81100210400</v>
      </c>
      <c r="D23" s="17">
        <v>2008</v>
      </c>
      <c r="E23" s="17"/>
      <c r="F23" s="19" t="s">
        <v>265</v>
      </c>
      <c r="G23" s="19" t="s">
        <v>266</v>
      </c>
      <c r="H23" s="19" t="s">
        <v>75</v>
      </c>
      <c r="I23" s="17" t="s">
        <v>11</v>
      </c>
      <c r="J23" s="17" t="s">
        <v>230</v>
      </c>
      <c r="K23" s="33">
        <v>1000</v>
      </c>
      <c r="L23" s="39"/>
      <c r="M23" s="17"/>
      <c r="N23" s="17"/>
      <c r="O23" s="17">
        <v>600</v>
      </c>
      <c r="P23" s="17">
        <v>400</v>
      </c>
      <c r="Q23" s="17"/>
      <c r="R23" s="17"/>
      <c r="S23" s="17"/>
      <c r="T23" s="17"/>
      <c r="U23" s="17"/>
      <c r="V23" s="17"/>
      <c r="W23" s="11">
        <v>49000</v>
      </c>
      <c r="X23" s="11">
        <v>24908</v>
      </c>
      <c r="Y23" s="11">
        <v>2.63</v>
      </c>
      <c r="Z23" s="17" t="s">
        <v>150</v>
      </c>
      <c r="AA23" s="29">
        <v>39661</v>
      </c>
      <c r="AB23" s="29">
        <v>40360</v>
      </c>
      <c r="AC23" s="17">
        <v>2010.6</v>
      </c>
      <c r="AD23" s="30" t="s">
        <v>57</v>
      </c>
      <c r="AE23" s="20">
        <v>40756</v>
      </c>
      <c r="AF23" s="31"/>
      <c r="AG23" s="32">
        <f ca="1" t="shared" si="0"/>
      </c>
      <c r="AH23" s="50" t="s">
        <v>267</v>
      </c>
    </row>
    <row r="24" spans="1:34" ht="24">
      <c r="A24" s="17">
        <v>19</v>
      </c>
      <c r="B24" s="31">
        <v>21</v>
      </c>
      <c r="C24" s="49">
        <v>81100210500</v>
      </c>
      <c r="D24" s="17">
        <v>2008</v>
      </c>
      <c r="E24" s="17"/>
      <c r="F24" s="19" t="s">
        <v>268</v>
      </c>
      <c r="G24" s="19" t="s">
        <v>269</v>
      </c>
      <c r="H24" s="19" t="s">
        <v>76</v>
      </c>
      <c r="I24" s="17" t="s">
        <v>12</v>
      </c>
      <c r="J24" s="17" t="s">
        <v>230</v>
      </c>
      <c r="K24" s="33">
        <v>1000</v>
      </c>
      <c r="L24" s="39"/>
      <c r="M24" s="39"/>
      <c r="N24" s="39"/>
      <c r="O24" s="17">
        <v>600</v>
      </c>
      <c r="P24" s="17">
        <v>400</v>
      </c>
      <c r="Q24" s="39"/>
      <c r="R24" s="11"/>
      <c r="S24" s="11"/>
      <c r="T24" s="11"/>
      <c r="U24" s="11"/>
      <c r="V24" s="11"/>
      <c r="W24" s="11">
        <v>13700</v>
      </c>
      <c r="X24" s="11">
        <v>4900</v>
      </c>
      <c r="Y24" s="11">
        <v>5.5971</v>
      </c>
      <c r="Z24" s="17" t="s">
        <v>147</v>
      </c>
      <c r="AA24" s="29">
        <v>39448</v>
      </c>
      <c r="AB24" s="29">
        <v>40513</v>
      </c>
      <c r="AC24" s="17" t="s">
        <v>270</v>
      </c>
      <c r="AD24" s="30"/>
      <c r="AE24" s="20"/>
      <c r="AF24" s="31"/>
      <c r="AG24" s="32" t="str">
        <f ca="1" t="shared" si="0"/>
        <v>已超期!</v>
      </c>
      <c r="AH24" s="50" t="s">
        <v>267</v>
      </c>
    </row>
    <row r="25" spans="1:34" ht="24">
      <c r="A25" s="17">
        <v>20</v>
      </c>
      <c r="B25" s="31">
        <v>22</v>
      </c>
      <c r="C25" s="49">
        <v>81100210600</v>
      </c>
      <c r="D25" s="17">
        <v>2008</v>
      </c>
      <c r="E25" s="17"/>
      <c r="F25" s="19" t="s">
        <v>271</v>
      </c>
      <c r="G25" s="19" t="s">
        <v>272</v>
      </c>
      <c r="H25" s="19" t="s">
        <v>77</v>
      </c>
      <c r="I25" s="17" t="s">
        <v>13</v>
      </c>
      <c r="J25" s="17" t="s">
        <v>230</v>
      </c>
      <c r="K25" s="33">
        <v>1000</v>
      </c>
      <c r="L25" s="39"/>
      <c r="M25" s="39"/>
      <c r="N25" s="39"/>
      <c r="O25" s="17">
        <v>600</v>
      </c>
      <c r="P25" s="17">
        <v>400</v>
      </c>
      <c r="Q25" s="39"/>
      <c r="R25" s="11"/>
      <c r="S25" s="11"/>
      <c r="T25" s="11"/>
      <c r="U25" s="11"/>
      <c r="V25" s="11"/>
      <c r="W25" s="11">
        <v>470000</v>
      </c>
      <c r="X25" s="11">
        <v>2700</v>
      </c>
      <c r="Y25" s="11">
        <v>25.96</v>
      </c>
      <c r="Z25" s="17" t="s">
        <v>151</v>
      </c>
      <c r="AA25" s="29">
        <v>39722</v>
      </c>
      <c r="AB25" s="29">
        <v>40817</v>
      </c>
      <c r="AC25" s="17">
        <v>2010.6</v>
      </c>
      <c r="AD25" s="30"/>
      <c r="AE25" s="20"/>
      <c r="AF25" s="31"/>
      <c r="AG25" s="32" t="str">
        <f ca="1" t="shared" si="0"/>
        <v>已超期!</v>
      </c>
      <c r="AH25" s="50" t="s">
        <v>267</v>
      </c>
    </row>
    <row r="26" spans="1:34" ht="24">
      <c r="A26" s="17">
        <v>21</v>
      </c>
      <c r="B26" s="31">
        <v>23</v>
      </c>
      <c r="C26" s="49">
        <v>81100310200</v>
      </c>
      <c r="D26" s="17">
        <v>2008</v>
      </c>
      <c r="E26" s="17"/>
      <c r="F26" s="19" t="s">
        <v>273</v>
      </c>
      <c r="G26" s="19" t="s">
        <v>274</v>
      </c>
      <c r="H26" s="19" t="s">
        <v>78</v>
      </c>
      <c r="I26" s="17" t="s">
        <v>11</v>
      </c>
      <c r="J26" s="17" t="s">
        <v>247</v>
      </c>
      <c r="K26" s="33">
        <v>600</v>
      </c>
      <c r="L26" s="39"/>
      <c r="M26" s="39"/>
      <c r="N26" s="39"/>
      <c r="O26" s="17">
        <v>500</v>
      </c>
      <c r="P26" s="17">
        <v>100</v>
      </c>
      <c r="Q26" s="51"/>
      <c r="R26" s="11"/>
      <c r="S26" s="11"/>
      <c r="T26" s="11"/>
      <c r="U26" s="11"/>
      <c r="V26" s="11"/>
      <c r="W26" s="11">
        <v>9091</v>
      </c>
      <c r="X26" s="11">
        <v>1210</v>
      </c>
      <c r="Y26" s="11">
        <v>0.45</v>
      </c>
      <c r="Z26" s="17" t="s">
        <v>152</v>
      </c>
      <c r="AA26" s="29">
        <v>39661</v>
      </c>
      <c r="AB26" s="29">
        <v>40513</v>
      </c>
      <c r="AC26" s="17"/>
      <c r="AD26" s="30"/>
      <c r="AE26" s="20"/>
      <c r="AF26" s="31"/>
      <c r="AG26" s="32" t="str">
        <f ca="1" t="shared" si="0"/>
        <v>已超期!</v>
      </c>
      <c r="AH26" s="50" t="s">
        <v>267</v>
      </c>
    </row>
    <row r="27" spans="1:34" ht="24">
      <c r="A27" s="17">
        <v>22</v>
      </c>
      <c r="B27" s="31">
        <v>24</v>
      </c>
      <c r="C27" s="49">
        <v>81100310300</v>
      </c>
      <c r="D27" s="17">
        <v>2008</v>
      </c>
      <c r="E27" s="17"/>
      <c r="F27" s="19" t="s">
        <v>275</v>
      </c>
      <c r="G27" s="19" t="s">
        <v>276</v>
      </c>
      <c r="H27" s="19" t="s">
        <v>79</v>
      </c>
      <c r="I27" s="17" t="s">
        <v>14</v>
      </c>
      <c r="J27" s="17" t="s">
        <v>247</v>
      </c>
      <c r="K27" s="33">
        <v>600</v>
      </c>
      <c r="L27" s="39"/>
      <c r="M27" s="39"/>
      <c r="N27" s="39"/>
      <c r="O27" s="17">
        <v>500</v>
      </c>
      <c r="P27" s="17">
        <v>100</v>
      </c>
      <c r="Q27" s="51"/>
      <c r="R27" s="11"/>
      <c r="S27" s="11"/>
      <c r="T27" s="11"/>
      <c r="U27" s="11"/>
      <c r="V27" s="11"/>
      <c r="W27" s="11">
        <v>3600</v>
      </c>
      <c r="X27" s="11">
        <v>3202</v>
      </c>
      <c r="Y27" s="11">
        <v>0.9212</v>
      </c>
      <c r="Z27" s="17" t="s">
        <v>153</v>
      </c>
      <c r="AA27" s="29">
        <v>39448</v>
      </c>
      <c r="AB27" s="29">
        <v>40695</v>
      </c>
      <c r="AC27" s="17"/>
      <c r="AD27" s="30"/>
      <c r="AE27" s="20"/>
      <c r="AF27" s="31"/>
      <c r="AG27" s="32" t="str">
        <f ca="1" t="shared" si="0"/>
        <v>已超期!</v>
      </c>
      <c r="AH27" s="50" t="s">
        <v>267</v>
      </c>
    </row>
    <row r="28" spans="1:34" ht="24">
      <c r="A28" s="17">
        <v>23</v>
      </c>
      <c r="B28" s="31">
        <v>25</v>
      </c>
      <c r="C28" s="49">
        <v>81100310400</v>
      </c>
      <c r="D28" s="17">
        <v>2008</v>
      </c>
      <c r="E28" s="17"/>
      <c r="F28" s="19" t="s">
        <v>277</v>
      </c>
      <c r="G28" s="19" t="s">
        <v>278</v>
      </c>
      <c r="H28" s="19" t="s">
        <v>80</v>
      </c>
      <c r="I28" s="17" t="s">
        <v>15</v>
      </c>
      <c r="J28" s="17" t="s">
        <v>247</v>
      </c>
      <c r="K28" s="33">
        <v>1000</v>
      </c>
      <c r="L28" s="39"/>
      <c r="M28" s="39"/>
      <c r="N28" s="39"/>
      <c r="O28" s="17">
        <v>600</v>
      </c>
      <c r="P28" s="17">
        <v>400</v>
      </c>
      <c r="Q28" s="39"/>
      <c r="R28" s="11"/>
      <c r="S28" s="11"/>
      <c r="T28" s="11"/>
      <c r="U28" s="11"/>
      <c r="V28" s="11"/>
      <c r="W28" s="11">
        <v>69896</v>
      </c>
      <c r="X28" s="11">
        <v>7700.089</v>
      </c>
      <c r="Y28" s="11">
        <v>6.6433</v>
      </c>
      <c r="Z28" s="17" t="s">
        <v>154</v>
      </c>
      <c r="AA28" s="29">
        <v>39783</v>
      </c>
      <c r="AB28" s="29">
        <v>40513</v>
      </c>
      <c r="AC28" s="17">
        <v>2010.1</v>
      </c>
      <c r="AD28" s="30"/>
      <c r="AE28" s="20">
        <v>40696</v>
      </c>
      <c r="AF28" s="17" t="s">
        <v>57</v>
      </c>
      <c r="AG28" s="32">
        <f ca="1" t="shared" si="0"/>
      </c>
      <c r="AH28" s="50" t="s">
        <v>267</v>
      </c>
    </row>
    <row r="29" spans="1:34" ht="24">
      <c r="A29" s="17">
        <v>24</v>
      </c>
      <c r="B29" s="31">
        <v>26</v>
      </c>
      <c r="C29" s="49">
        <v>81100110400</v>
      </c>
      <c r="D29" s="17">
        <v>2008</v>
      </c>
      <c r="E29" s="17"/>
      <c r="F29" s="19" t="s">
        <v>279</v>
      </c>
      <c r="G29" s="19" t="s">
        <v>280</v>
      </c>
      <c r="H29" s="19" t="s">
        <v>81</v>
      </c>
      <c r="I29" s="17" t="s">
        <v>16</v>
      </c>
      <c r="J29" s="17" t="s">
        <v>228</v>
      </c>
      <c r="K29" s="33">
        <v>500</v>
      </c>
      <c r="L29" s="39"/>
      <c r="M29" s="39"/>
      <c r="N29" s="39"/>
      <c r="O29" s="17">
        <v>300</v>
      </c>
      <c r="P29" s="17">
        <v>200</v>
      </c>
      <c r="Q29" s="39"/>
      <c r="R29" s="11"/>
      <c r="S29" s="11"/>
      <c r="T29" s="11"/>
      <c r="U29" s="11"/>
      <c r="V29" s="11"/>
      <c r="W29" s="11">
        <v>500</v>
      </c>
      <c r="X29" s="11">
        <v>500</v>
      </c>
      <c r="Y29" s="11">
        <v>49.17199</v>
      </c>
      <c r="Z29" s="17" t="s">
        <v>155</v>
      </c>
      <c r="AA29" s="29">
        <v>39722</v>
      </c>
      <c r="AB29" s="29">
        <v>40787</v>
      </c>
      <c r="AC29" s="17">
        <v>2010.6</v>
      </c>
      <c r="AD29" s="30"/>
      <c r="AE29" s="20"/>
      <c r="AF29" s="31"/>
      <c r="AG29" s="32" t="str">
        <f ca="1" t="shared" si="0"/>
        <v>已超期!</v>
      </c>
      <c r="AH29" s="50" t="s">
        <v>267</v>
      </c>
    </row>
    <row r="30" spans="1:34" ht="24">
      <c r="A30" s="17">
        <v>25</v>
      </c>
      <c r="B30" s="31">
        <v>27</v>
      </c>
      <c r="C30" s="49">
        <v>81100210700</v>
      </c>
      <c r="D30" s="17">
        <v>2008</v>
      </c>
      <c r="E30" s="17"/>
      <c r="F30" s="19" t="s">
        <v>281</v>
      </c>
      <c r="G30" s="19" t="s">
        <v>282</v>
      </c>
      <c r="H30" s="19" t="s">
        <v>82</v>
      </c>
      <c r="I30" s="17" t="s">
        <v>17</v>
      </c>
      <c r="J30" s="17" t="s">
        <v>230</v>
      </c>
      <c r="K30" s="33">
        <v>1000</v>
      </c>
      <c r="L30" s="39"/>
      <c r="M30" s="39"/>
      <c r="N30" s="39"/>
      <c r="O30" s="17">
        <v>600</v>
      </c>
      <c r="P30" s="17">
        <v>400</v>
      </c>
      <c r="Q30" s="39"/>
      <c r="R30" s="11"/>
      <c r="S30" s="11"/>
      <c r="T30" s="11"/>
      <c r="U30" s="11"/>
      <c r="V30" s="11"/>
      <c r="W30" s="11">
        <v>24590</v>
      </c>
      <c r="X30" s="11">
        <v>13000</v>
      </c>
      <c r="Y30" s="11">
        <v>20</v>
      </c>
      <c r="Z30" s="17" t="s">
        <v>156</v>
      </c>
      <c r="AA30" s="29">
        <v>39600</v>
      </c>
      <c r="AB30" s="29">
        <v>40513</v>
      </c>
      <c r="AC30" s="17">
        <v>2010.6</v>
      </c>
      <c r="AD30" s="30"/>
      <c r="AE30" s="20"/>
      <c r="AF30" s="31"/>
      <c r="AG30" s="32" t="str">
        <f ca="1" t="shared" si="0"/>
        <v>已超期!</v>
      </c>
      <c r="AH30" s="50" t="s">
        <v>267</v>
      </c>
    </row>
    <row r="31" spans="1:34" ht="24">
      <c r="A31" s="17">
        <v>26</v>
      </c>
      <c r="B31" s="31">
        <v>28</v>
      </c>
      <c r="C31" s="49">
        <v>81100210800</v>
      </c>
      <c r="D31" s="17">
        <v>2008</v>
      </c>
      <c r="E31" s="17"/>
      <c r="F31" s="19" t="s">
        <v>283</v>
      </c>
      <c r="G31" s="19" t="s">
        <v>284</v>
      </c>
      <c r="H31" s="19" t="s">
        <v>83</v>
      </c>
      <c r="I31" s="17" t="s">
        <v>18</v>
      </c>
      <c r="J31" s="17" t="s">
        <v>230</v>
      </c>
      <c r="K31" s="33">
        <v>1000</v>
      </c>
      <c r="L31" s="39"/>
      <c r="M31" s="39"/>
      <c r="N31" s="39"/>
      <c r="O31" s="17">
        <v>600</v>
      </c>
      <c r="P31" s="17">
        <v>400</v>
      </c>
      <c r="Q31" s="39"/>
      <c r="R31" s="11"/>
      <c r="S31" s="11"/>
      <c r="T31" s="11"/>
      <c r="U31" s="11"/>
      <c r="V31" s="11"/>
      <c r="W31" s="11">
        <v>31996</v>
      </c>
      <c r="X31" s="11">
        <v>4270</v>
      </c>
      <c r="Y31" s="11">
        <v>1.1</v>
      </c>
      <c r="Z31" s="17" t="s">
        <v>157</v>
      </c>
      <c r="AA31" s="29">
        <v>39142</v>
      </c>
      <c r="AB31" s="29">
        <v>40179</v>
      </c>
      <c r="AC31" s="17">
        <v>2010.3</v>
      </c>
      <c r="AD31" s="30"/>
      <c r="AE31" s="20">
        <v>40483</v>
      </c>
      <c r="AF31" s="17" t="s">
        <v>57</v>
      </c>
      <c r="AG31" s="32">
        <f ca="1" t="shared" si="0"/>
      </c>
      <c r="AH31" s="50" t="s">
        <v>267</v>
      </c>
    </row>
    <row r="32" spans="1:34" ht="24">
      <c r="A32" s="17">
        <v>27</v>
      </c>
      <c r="B32" s="31">
        <v>29</v>
      </c>
      <c r="C32" s="49">
        <v>81100210900</v>
      </c>
      <c r="D32" s="17">
        <v>2008</v>
      </c>
      <c r="E32" s="17"/>
      <c r="F32" s="19" t="s">
        <v>285</v>
      </c>
      <c r="G32" s="19" t="s">
        <v>286</v>
      </c>
      <c r="H32" s="19" t="s">
        <v>84</v>
      </c>
      <c r="I32" s="17" t="s">
        <v>19</v>
      </c>
      <c r="J32" s="17" t="s">
        <v>230</v>
      </c>
      <c r="K32" s="33">
        <v>600</v>
      </c>
      <c r="L32" s="39"/>
      <c r="M32" s="39"/>
      <c r="N32" s="39"/>
      <c r="O32" s="17">
        <v>600</v>
      </c>
      <c r="P32" s="39"/>
      <c r="Q32" s="39"/>
      <c r="R32" s="11"/>
      <c r="S32" s="11"/>
      <c r="T32" s="11"/>
      <c r="U32" s="11"/>
      <c r="V32" s="11"/>
      <c r="W32" s="11">
        <v>114500</v>
      </c>
      <c r="X32" s="11">
        <v>12760</v>
      </c>
      <c r="Y32" s="11">
        <v>17</v>
      </c>
      <c r="Z32" s="17" t="s">
        <v>158</v>
      </c>
      <c r="AA32" s="29">
        <v>39508</v>
      </c>
      <c r="AB32" s="29">
        <v>40148</v>
      </c>
      <c r="AC32" s="17">
        <v>2010.6</v>
      </c>
      <c r="AD32" s="30"/>
      <c r="AE32" s="20"/>
      <c r="AF32" s="31"/>
      <c r="AG32" s="32" t="str">
        <f ca="1" t="shared" si="0"/>
        <v>已超期!</v>
      </c>
      <c r="AH32" s="50" t="s">
        <v>267</v>
      </c>
    </row>
    <row r="33" spans="1:34" ht="24">
      <c r="A33" s="17">
        <v>28</v>
      </c>
      <c r="B33" s="31">
        <v>30</v>
      </c>
      <c r="C33" s="49">
        <v>81100310500</v>
      </c>
      <c r="D33" s="17">
        <v>2008</v>
      </c>
      <c r="E33" s="17"/>
      <c r="F33" s="19" t="s">
        <v>287</v>
      </c>
      <c r="G33" s="19" t="s">
        <v>288</v>
      </c>
      <c r="H33" s="19" t="s">
        <v>85</v>
      </c>
      <c r="I33" s="17" t="s">
        <v>20</v>
      </c>
      <c r="J33" s="17" t="s">
        <v>247</v>
      </c>
      <c r="K33" s="33">
        <v>600</v>
      </c>
      <c r="L33" s="39"/>
      <c r="M33" s="39"/>
      <c r="N33" s="39"/>
      <c r="O33" s="17">
        <v>600</v>
      </c>
      <c r="P33" s="39"/>
      <c r="Q33" s="39"/>
      <c r="R33" s="11"/>
      <c r="S33" s="11"/>
      <c r="T33" s="11"/>
      <c r="U33" s="11"/>
      <c r="V33" s="11"/>
      <c r="W33" s="11">
        <v>38829</v>
      </c>
      <c r="X33" s="11">
        <v>785</v>
      </c>
      <c r="Y33" s="11">
        <v>3.7995</v>
      </c>
      <c r="Z33" s="17" t="s">
        <v>159</v>
      </c>
      <c r="AA33" s="29">
        <v>40299</v>
      </c>
      <c r="AB33" s="29">
        <v>40148</v>
      </c>
      <c r="AC33" s="17"/>
      <c r="AD33" s="30"/>
      <c r="AE33" s="21">
        <v>2009</v>
      </c>
      <c r="AF33" s="17" t="s">
        <v>57</v>
      </c>
      <c r="AG33" s="32">
        <f ca="1" t="shared" si="0"/>
      </c>
      <c r="AH33" s="50" t="s">
        <v>267</v>
      </c>
    </row>
    <row r="34" spans="1:34" ht="24">
      <c r="A34" s="17">
        <v>29</v>
      </c>
      <c r="B34" s="31">
        <v>31</v>
      </c>
      <c r="C34" s="49">
        <v>81100110500</v>
      </c>
      <c r="D34" s="17">
        <v>2008</v>
      </c>
      <c r="E34" s="17"/>
      <c r="F34" s="19" t="s">
        <v>289</v>
      </c>
      <c r="G34" s="19" t="s">
        <v>290</v>
      </c>
      <c r="H34" s="19" t="s">
        <v>58</v>
      </c>
      <c r="I34" s="17" t="s">
        <v>1</v>
      </c>
      <c r="J34" s="17" t="s">
        <v>228</v>
      </c>
      <c r="K34" s="33">
        <v>500</v>
      </c>
      <c r="L34" s="39"/>
      <c r="M34" s="39"/>
      <c r="N34" s="39"/>
      <c r="O34" s="17">
        <v>500</v>
      </c>
      <c r="P34" s="39"/>
      <c r="Q34" s="39"/>
      <c r="R34" s="11"/>
      <c r="S34" s="11"/>
      <c r="T34" s="11"/>
      <c r="U34" s="11"/>
      <c r="V34" s="11"/>
      <c r="W34" s="11">
        <v>600</v>
      </c>
      <c r="X34" s="11">
        <v>600</v>
      </c>
      <c r="Y34" s="11">
        <v>14.2</v>
      </c>
      <c r="Z34" s="17" t="s">
        <v>160</v>
      </c>
      <c r="AA34" s="29">
        <v>39753</v>
      </c>
      <c r="AB34" s="29">
        <v>40817</v>
      </c>
      <c r="AC34" s="17">
        <v>2010.6</v>
      </c>
      <c r="AD34" s="30"/>
      <c r="AE34" s="20"/>
      <c r="AF34" s="31"/>
      <c r="AG34" s="32" t="str">
        <f ca="1" t="shared" si="0"/>
        <v>已超期!</v>
      </c>
      <c r="AH34" s="50" t="s">
        <v>267</v>
      </c>
    </row>
    <row r="35" spans="1:34" ht="24">
      <c r="A35" s="17">
        <v>30</v>
      </c>
      <c r="B35" s="31">
        <v>32</v>
      </c>
      <c r="C35" s="49">
        <v>81100310600</v>
      </c>
      <c r="D35" s="17">
        <v>2008</v>
      </c>
      <c r="E35" s="17"/>
      <c r="F35" s="19" t="s">
        <v>291</v>
      </c>
      <c r="G35" s="19" t="s">
        <v>292</v>
      </c>
      <c r="H35" s="19" t="s">
        <v>86</v>
      </c>
      <c r="I35" s="17" t="s">
        <v>21</v>
      </c>
      <c r="J35" s="17" t="s">
        <v>247</v>
      </c>
      <c r="K35" s="33">
        <v>500</v>
      </c>
      <c r="L35" s="39"/>
      <c r="M35" s="39"/>
      <c r="N35" s="39"/>
      <c r="O35" s="17">
        <v>500</v>
      </c>
      <c r="P35" s="39"/>
      <c r="Q35" s="39"/>
      <c r="R35" s="11"/>
      <c r="S35" s="11"/>
      <c r="T35" s="11"/>
      <c r="U35" s="11"/>
      <c r="V35" s="11"/>
      <c r="W35" s="11">
        <v>5500</v>
      </c>
      <c r="X35" s="11">
        <v>5500</v>
      </c>
      <c r="Y35" s="11">
        <v>10.8</v>
      </c>
      <c r="Z35" s="17" t="s">
        <v>161</v>
      </c>
      <c r="AA35" s="29">
        <v>39783</v>
      </c>
      <c r="AB35" s="29">
        <v>40878</v>
      </c>
      <c r="AC35" s="17"/>
      <c r="AD35" s="30"/>
      <c r="AE35" s="20"/>
      <c r="AF35" s="31"/>
      <c r="AG35" s="32" t="str">
        <f ca="1" t="shared" si="0"/>
        <v>已超期!</v>
      </c>
      <c r="AH35" s="50" t="s">
        <v>267</v>
      </c>
    </row>
    <row r="36" spans="1:34" ht="24">
      <c r="A36" s="17">
        <v>31</v>
      </c>
      <c r="B36" s="31">
        <v>33</v>
      </c>
      <c r="C36" s="49">
        <v>81100110600</v>
      </c>
      <c r="D36" s="17">
        <v>2008</v>
      </c>
      <c r="E36" s="17"/>
      <c r="F36" s="19" t="s">
        <v>293</v>
      </c>
      <c r="G36" s="19" t="s">
        <v>294</v>
      </c>
      <c r="H36" s="19" t="s">
        <v>87</v>
      </c>
      <c r="I36" s="17" t="s">
        <v>22</v>
      </c>
      <c r="J36" s="17" t="s">
        <v>228</v>
      </c>
      <c r="K36" s="33">
        <v>600</v>
      </c>
      <c r="L36" s="39"/>
      <c r="M36" s="39"/>
      <c r="N36" s="39"/>
      <c r="O36" s="17">
        <v>600</v>
      </c>
      <c r="P36" s="39"/>
      <c r="Q36" s="39"/>
      <c r="R36" s="11"/>
      <c r="S36" s="11"/>
      <c r="T36" s="11"/>
      <c r="U36" s="11"/>
      <c r="V36" s="11"/>
      <c r="W36" s="11">
        <v>2500</v>
      </c>
      <c r="X36" s="11">
        <v>900</v>
      </c>
      <c r="Y36" s="11">
        <v>0.65</v>
      </c>
      <c r="Z36" s="17" t="s">
        <v>155</v>
      </c>
      <c r="AA36" s="29">
        <v>39722</v>
      </c>
      <c r="AB36" s="29">
        <v>40787</v>
      </c>
      <c r="AC36" s="17">
        <v>2010.6</v>
      </c>
      <c r="AD36" s="30"/>
      <c r="AE36" s="20"/>
      <c r="AF36" s="31"/>
      <c r="AG36" s="32" t="str">
        <f aca="true" ca="1" t="shared" si="1" ref="AG36:AG65">IF(AB36="","",IF(AND(YEAR(AB36)=YEAR(TODAY()),AE36=""),"今年应验收",IF(AND(YEAR(AB36)&lt;YEAR(TODAY()),AE36=""),"已超期!","")))</f>
        <v>已超期!</v>
      </c>
      <c r="AH36" s="50" t="s">
        <v>267</v>
      </c>
    </row>
    <row r="37" spans="1:34" ht="24">
      <c r="A37" s="17">
        <v>32</v>
      </c>
      <c r="B37" s="31">
        <v>34</v>
      </c>
      <c r="C37" s="49">
        <v>81100510100</v>
      </c>
      <c r="D37" s="17">
        <v>2008</v>
      </c>
      <c r="E37" s="17"/>
      <c r="F37" s="19" t="s">
        <v>295</v>
      </c>
      <c r="G37" s="19" t="s">
        <v>296</v>
      </c>
      <c r="H37" s="19" t="s">
        <v>88</v>
      </c>
      <c r="I37" s="17" t="s">
        <v>23</v>
      </c>
      <c r="J37" s="17" t="s">
        <v>454</v>
      </c>
      <c r="K37" s="33">
        <v>600</v>
      </c>
      <c r="L37" s="39"/>
      <c r="M37" s="39"/>
      <c r="N37" s="39"/>
      <c r="O37" s="17">
        <v>600</v>
      </c>
      <c r="P37" s="39"/>
      <c r="Q37" s="39"/>
      <c r="R37" s="11"/>
      <c r="S37" s="11"/>
      <c r="T37" s="11"/>
      <c r="U37" s="11"/>
      <c r="V37" s="11"/>
      <c r="W37" s="11">
        <v>3489.82</v>
      </c>
      <c r="X37" s="11">
        <v>2657.82</v>
      </c>
      <c r="Y37" s="11">
        <v>0.8360299999999999</v>
      </c>
      <c r="Z37" s="17" t="s">
        <v>162</v>
      </c>
      <c r="AA37" s="29">
        <v>39508</v>
      </c>
      <c r="AB37" s="29">
        <v>41244</v>
      </c>
      <c r="AC37" s="17">
        <v>2010.1</v>
      </c>
      <c r="AD37" s="30"/>
      <c r="AE37" s="20"/>
      <c r="AF37" s="31"/>
      <c r="AG37" s="32" t="str">
        <f ca="1" t="shared" si="1"/>
        <v>已超期!</v>
      </c>
      <c r="AH37" s="50" t="s">
        <v>297</v>
      </c>
    </row>
    <row r="38" spans="1:34" ht="24">
      <c r="A38" s="17">
        <v>33</v>
      </c>
      <c r="B38" s="31">
        <v>35</v>
      </c>
      <c r="C38" s="49">
        <v>81100211000</v>
      </c>
      <c r="D38" s="17">
        <v>2008</v>
      </c>
      <c r="E38" s="17"/>
      <c r="F38" s="19" t="s">
        <v>298</v>
      </c>
      <c r="G38" s="19" t="s">
        <v>299</v>
      </c>
      <c r="H38" s="19" t="s">
        <v>89</v>
      </c>
      <c r="I38" s="17" t="s">
        <v>18</v>
      </c>
      <c r="J38" s="17" t="s">
        <v>230</v>
      </c>
      <c r="K38" s="33">
        <v>600</v>
      </c>
      <c r="L38" s="39"/>
      <c r="M38" s="39"/>
      <c r="N38" s="39"/>
      <c r="O38" s="17">
        <v>600</v>
      </c>
      <c r="P38" s="39"/>
      <c r="Q38" s="39"/>
      <c r="R38" s="11"/>
      <c r="S38" s="11"/>
      <c r="T38" s="11"/>
      <c r="U38" s="11"/>
      <c r="V38" s="11"/>
      <c r="W38" s="11">
        <v>8300</v>
      </c>
      <c r="X38" s="11">
        <v>3557</v>
      </c>
      <c r="Y38" s="11">
        <v>0.9718</v>
      </c>
      <c r="Z38" s="17" t="s">
        <v>163</v>
      </c>
      <c r="AA38" s="29">
        <v>39448</v>
      </c>
      <c r="AB38" s="29">
        <v>40330</v>
      </c>
      <c r="AC38" s="17">
        <v>2010.2</v>
      </c>
      <c r="AD38" s="30"/>
      <c r="AE38" s="20">
        <v>40483</v>
      </c>
      <c r="AF38" s="17" t="s">
        <v>57</v>
      </c>
      <c r="AG38" s="32">
        <f ca="1" t="shared" si="1"/>
      </c>
      <c r="AH38" s="50" t="s">
        <v>267</v>
      </c>
    </row>
    <row r="39" spans="1:34" ht="24">
      <c r="A39" s="17">
        <v>34</v>
      </c>
      <c r="B39" s="31">
        <v>36</v>
      </c>
      <c r="C39" s="49">
        <v>81100211100</v>
      </c>
      <c r="D39" s="17">
        <v>2008</v>
      </c>
      <c r="E39" s="17"/>
      <c r="F39" s="19" t="s">
        <v>300</v>
      </c>
      <c r="G39" s="19" t="s">
        <v>301</v>
      </c>
      <c r="H39" s="19" t="s">
        <v>90</v>
      </c>
      <c r="I39" s="17" t="s">
        <v>23</v>
      </c>
      <c r="J39" s="17" t="s">
        <v>230</v>
      </c>
      <c r="K39" s="33">
        <v>600</v>
      </c>
      <c r="L39" s="39"/>
      <c r="M39" s="39"/>
      <c r="N39" s="39"/>
      <c r="O39" s="17">
        <v>600</v>
      </c>
      <c r="P39" s="39"/>
      <c r="Q39" s="39"/>
      <c r="R39" s="11"/>
      <c r="S39" s="11"/>
      <c r="T39" s="11"/>
      <c r="U39" s="11"/>
      <c r="V39" s="11"/>
      <c r="W39" s="11">
        <v>15000</v>
      </c>
      <c r="X39" s="11">
        <v>2880</v>
      </c>
      <c r="Y39" s="11">
        <v>3.018</v>
      </c>
      <c r="Z39" s="17" t="s">
        <v>164</v>
      </c>
      <c r="AA39" s="29">
        <v>39814</v>
      </c>
      <c r="AB39" s="29">
        <v>40513</v>
      </c>
      <c r="AC39" s="17">
        <v>2010.6</v>
      </c>
      <c r="AD39" s="30"/>
      <c r="AE39" s="20">
        <v>40808</v>
      </c>
      <c r="AF39" s="31"/>
      <c r="AG39" s="32">
        <f ca="1" t="shared" si="1"/>
      </c>
      <c r="AH39" s="50" t="s">
        <v>267</v>
      </c>
    </row>
    <row r="40" spans="1:34" ht="24">
      <c r="A40" s="17">
        <v>35</v>
      </c>
      <c r="B40" s="31">
        <v>37</v>
      </c>
      <c r="C40" s="49">
        <v>81100211200</v>
      </c>
      <c r="D40" s="17">
        <v>2008</v>
      </c>
      <c r="E40" s="17"/>
      <c r="F40" s="19" t="s">
        <v>302</v>
      </c>
      <c r="G40" s="19" t="s">
        <v>303</v>
      </c>
      <c r="H40" s="19" t="s">
        <v>91</v>
      </c>
      <c r="I40" s="17" t="s">
        <v>18</v>
      </c>
      <c r="J40" s="17" t="s">
        <v>230</v>
      </c>
      <c r="K40" s="33">
        <v>500</v>
      </c>
      <c r="L40" s="39"/>
      <c r="M40" s="39"/>
      <c r="N40" s="39"/>
      <c r="O40" s="17">
        <v>500</v>
      </c>
      <c r="P40" s="39"/>
      <c r="Q40" s="39"/>
      <c r="R40" s="11"/>
      <c r="S40" s="11"/>
      <c r="T40" s="11"/>
      <c r="U40" s="11"/>
      <c r="V40" s="11"/>
      <c r="W40" s="11">
        <v>13270.7</v>
      </c>
      <c r="X40" s="11">
        <v>10222.37</v>
      </c>
      <c r="Y40" s="11">
        <v>10.832</v>
      </c>
      <c r="Z40" s="17" t="s">
        <v>150</v>
      </c>
      <c r="AA40" s="29">
        <v>39661</v>
      </c>
      <c r="AB40" s="29">
        <v>40360</v>
      </c>
      <c r="AC40" s="17">
        <v>2010.7</v>
      </c>
      <c r="AD40" s="30"/>
      <c r="AE40" s="20">
        <v>40483</v>
      </c>
      <c r="AF40" s="17" t="s">
        <v>57</v>
      </c>
      <c r="AG40" s="32">
        <f ca="1" t="shared" si="1"/>
      </c>
      <c r="AH40" s="50" t="s">
        <v>267</v>
      </c>
    </row>
    <row r="41" spans="1:34" ht="14.25">
      <c r="A41" s="108">
        <v>36</v>
      </c>
      <c r="B41" s="31"/>
      <c r="C41" s="49"/>
      <c r="D41" s="40">
        <v>2009</v>
      </c>
      <c r="E41" s="40"/>
      <c r="F41" s="52" t="s">
        <v>304</v>
      </c>
      <c r="G41" s="19"/>
      <c r="H41" s="19"/>
      <c r="I41" s="17"/>
      <c r="J41" s="17" t="s">
        <v>230</v>
      </c>
      <c r="K41" s="33">
        <v>0</v>
      </c>
      <c r="L41" s="39"/>
      <c r="M41" s="39"/>
      <c r="N41" s="39"/>
      <c r="O41" s="17"/>
      <c r="P41" s="39"/>
      <c r="Q41" s="39"/>
      <c r="R41" s="11"/>
      <c r="S41" s="11"/>
      <c r="T41" s="11"/>
      <c r="U41" s="11"/>
      <c r="V41" s="11"/>
      <c r="W41" s="11"/>
      <c r="X41" s="11"/>
      <c r="Y41" s="11"/>
      <c r="Z41" s="17"/>
      <c r="AA41" s="29">
        <v>39814</v>
      </c>
      <c r="AB41" s="29">
        <v>40878</v>
      </c>
      <c r="AC41" s="17"/>
      <c r="AD41" s="30"/>
      <c r="AE41" s="20"/>
      <c r="AF41" s="31"/>
      <c r="AG41" s="32" t="str">
        <f ca="1" t="shared" si="1"/>
        <v>已超期!</v>
      </c>
      <c r="AH41" s="62"/>
    </row>
    <row r="42" spans="1:34" ht="24">
      <c r="A42" s="109"/>
      <c r="B42" s="31">
        <v>38</v>
      </c>
      <c r="C42" s="49">
        <v>91100210100</v>
      </c>
      <c r="D42" s="40">
        <v>2009</v>
      </c>
      <c r="E42" s="40"/>
      <c r="F42" s="19" t="s">
        <v>305</v>
      </c>
      <c r="G42" s="19" t="s">
        <v>306</v>
      </c>
      <c r="H42" s="19" t="s">
        <v>93</v>
      </c>
      <c r="I42" s="17" t="s">
        <v>24</v>
      </c>
      <c r="J42" s="17" t="s">
        <v>230</v>
      </c>
      <c r="K42" s="26">
        <v>600</v>
      </c>
      <c r="L42" s="39"/>
      <c r="M42" s="39"/>
      <c r="N42" s="39"/>
      <c r="O42" s="39"/>
      <c r="P42" s="17">
        <v>200</v>
      </c>
      <c r="Q42" s="17">
        <v>200</v>
      </c>
      <c r="R42" s="17">
        <v>100</v>
      </c>
      <c r="S42" s="17">
        <v>100</v>
      </c>
      <c r="T42" s="17"/>
      <c r="U42" s="17"/>
      <c r="V42" s="17"/>
      <c r="W42" s="11">
        <v>7800</v>
      </c>
      <c r="X42" s="11">
        <v>5300</v>
      </c>
      <c r="Y42" s="11">
        <v>0.392</v>
      </c>
      <c r="Z42" s="17" t="s">
        <v>165</v>
      </c>
      <c r="AA42" s="29">
        <v>39814</v>
      </c>
      <c r="AB42" s="29">
        <v>40787</v>
      </c>
      <c r="AC42" s="17"/>
      <c r="AD42" s="30"/>
      <c r="AE42" s="20">
        <v>40787</v>
      </c>
      <c r="AF42" s="31"/>
      <c r="AG42" s="32">
        <f ca="1" t="shared" si="1"/>
      </c>
      <c r="AH42" s="50" t="s">
        <v>307</v>
      </c>
    </row>
    <row r="43" spans="1:34" ht="24">
      <c r="A43" s="109"/>
      <c r="B43" s="31">
        <v>39</v>
      </c>
      <c r="C43" s="49">
        <v>91100210200</v>
      </c>
      <c r="D43" s="40">
        <v>2009</v>
      </c>
      <c r="E43" s="40"/>
      <c r="F43" s="19" t="s">
        <v>308</v>
      </c>
      <c r="G43" s="19" t="s">
        <v>309</v>
      </c>
      <c r="H43" s="19" t="s">
        <v>92</v>
      </c>
      <c r="I43" s="17" t="s">
        <v>24</v>
      </c>
      <c r="J43" s="17" t="s">
        <v>230</v>
      </c>
      <c r="K43" s="26">
        <v>600</v>
      </c>
      <c r="L43" s="39"/>
      <c r="M43" s="39"/>
      <c r="N43" s="39"/>
      <c r="O43" s="39"/>
      <c r="P43" s="17">
        <v>200</v>
      </c>
      <c r="Q43" s="17">
        <v>200</v>
      </c>
      <c r="R43" s="17">
        <v>100</v>
      </c>
      <c r="S43" s="17"/>
      <c r="T43" s="17"/>
      <c r="U43" s="17"/>
      <c r="V43" s="17">
        <v>100</v>
      </c>
      <c r="W43" s="11">
        <v>6300</v>
      </c>
      <c r="X43" s="11">
        <v>3550</v>
      </c>
      <c r="Y43" s="11">
        <v>2.07</v>
      </c>
      <c r="Z43" s="17" t="s">
        <v>166</v>
      </c>
      <c r="AA43" s="29">
        <v>39814</v>
      </c>
      <c r="AB43" s="29">
        <v>40878</v>
      </c>
      <c r="AC43" s="17"/>
      <c r="AD43" s="30"/>
      <c r="AE43" s="20"/>
      <c r="AF43" s="31"/>
      <c r="AG43" s="32" t="str">
        <f ca="1" t="shared" si="1"/>
        <v>已超期!</v>
      </c>
      <c r="AH43" s="50" t="s">
        <v>307</v>
      </c>
    </row>
    <row r="44" spans="1:34" ht="24">
      <c r="A44" s="17">
        <v>37</v>
      </c>
      <c r="B44" s="31">
        <v>40</v>
      </c>
      <c r="C44" s="49">
        <v>91100210300</v>
      </c>
      <c r="D44" s="40">
        <v>2009</v>
      </c>
      <c r="E44" s="40"/>
      <c r="F44" s="19" t="s">
        <v>310</v>
      </c>
      <c r="G44" s="19" t="s">
        <v>311</v>
      </c>
      <c r="H44" s="19" t="s">
        <v>70</v>
      </c>
      <c r="I44" s="17" t="s">
        <v>23</v>
      </c>
      <c r="J44" s="17" t="s">
        <v>247</v>
      </c>
      <c r="K44" s="26">
        <v>1000</v>
      </c>
      <c r="L44" s="39"/>
      <c r="M44" s="39"/>
      <c r="N44" s="39"/>
      <c r="O44" s="39"/>
      <c r="P44" s="17">
        <v>300</v>
      </c>
      <c r="Q44" s="17">
        <v>500</v>
      </c>
      <c r="R44" s="17">
        <v>100</v>
      </c>
      <c r="S44" s="17"/>
      <c r="T44" s="17"/>
      <c r="U44" s="17"/>
      <c r="V44" s="17">
        <v>100</v>
      </c>
      <c r="W44" s="11">
        <v>3329.45</v>
      </c>
      <c r="X44" s="11">
        <v>2600</v>
      </c>
      <c r="Y44" s="11">
        <v>3.125</v>
      </c>
      <c r="Z44" s="17" t="s">
        <v>167</v>
      </c>
      <c r="AA44" s="29">
        <v>39661</v>
      </c>
      <c r="AB44" s="29">
        <v>40513</v>
      </c>
      <c r="AC44" s="17"/>
      <c r="AD44" s="30"/>
      <c r="AE44" s="20"/>
      <c r="AF44" s="31"/>
      <c r="AG44" s="32" t="str">
        <f ca="1" t="shared" si="1"/>
        <v>已超期!</v>
      </c>
      <c r="AH44" s="50" t="s">
        <v>312</v>
      </c>
    </row>
    <row r="45" spans="1:34" ht="23.25" customHeight="1">
      <c r="A45" s="108">
        <v>38</v>
      </c>
      <c r="B45" s="31"/>
      <c r="C45" s="49"/>
      <c r="D45" s="40">
        <v>2009</v>
      </c>
      <c r="E45" s="40"/>
      <c r="F45" s="52" t="s">
        <v>28</v>
      </c>
      <c r="G45" s="19"/>
      <c r="H45" s="19"/>
      <c r="I45" s="17" t="s">
        <v>27</v>
      </c>
      <c r="J45" s="17" t="s">
        <v>230</v>
      </c>
      <c r="K45" s="26">
        <v>0</v>
      </c>
      <c r="L45" s="39"/>
      <c r="M45" s="39"/>
      <c r="N45" s="39"/>
      <c r="O45" s="39"/>
      <c r="P45" s="17">
        <v>0</v>
      </c>
      <c r="Q45" s="17">
        <v>0</v>
      </c>
      <c r="R45" s="17"/>
      <c r="S45" s="17"/>
      <c r="T45" s="17"/>
      <c r="U45" s="17"/>
      <c r="V45" s="17"/>
      <c r="W45" s="11"/>
      <c r="X45" s="11"/>
      <c r="Y45" s="11"/>
      <c r="Z45" s="17"/>
      <c r="AA45" s="29">
        <v>39814</v>
      </c>
      <c r="AB45" s="29">
        <v>40878</v>
      </c>
      <c r="AC45" s="17"/>
      <c r="AD45" s="30"/>
      <c r="AE45" s="20"/>
      <c r="AF45" s="31"/>
      <c r="AG45" s="32" t="str">
        <f ca="1" t="shared" si="1"/>
        <v>已超期!</v>
      </c>
      <c r="AH45" s="62"/>
    </row>
    <row r="46" spans="1:34" ht="23.25" customHeight="1">
      <c r="A46" s="109"/>
      <c r="B46" s="31">
        <v>41</v>
      </c>
      <c r="C46" s="49">
        <v>91100210800</v>
      </c>
      <c r="D46" s="40">
        <v>2009</v>
      </c>
      <c r="E46" s="40"/>
      <c r="F46" s="19" t="s">
        <v>313</v>
      </c>
      <c r="G46" s="19" t="s">
        <v>314</v>
      </c>
      <c r="H46" s="19" t="s">
        <v>94</v>
      </c>
      <c r="I46" s="17" t="s">
        <v>27</v>
      </c>
      <c r="J46" s="17" t="s">
        <v>230</v>
      </c>
      <c r="K46" s="26">
        <v>800</v>
      </c>
      <c r="L46" s="39"/>
      <c r="M46" s="39"/>
      <c r="N46" s="39"/>
      <c r="O46" s="39"/>
      <c r="P46" s="17">
        <v>500</v>
      </c>
      <c r="Q46" s="33"/>
      <c r="R46" s="17">
        <v>200</v>
      </c>
      <c r="S46" s="17"/>
      <c r="T46" s="17"/>
      <c r="U46" s="17"/>
      <c r="V46" s="17">
        <v>100</v>
      </c>
      <c r="W46" s="11">
        <v>28000</v>
      </c>
      <c r="X46" s="11">
        <v>14970</v>
      </c>
      <c r="Y46" s="11">
        <v>0.52</v>
      </c>
      <c r="Z46" s="17" t="s">
        <v>168</v>
      </c>
      <c r="AA46" s="29">
        <v>39814</v>
      </c>
      <c r="AB46" s="29">
        <v>40878</v>
      </c>
      <c r="AC46" s="17"/>
      <c r="AD46" s="30"/>
      <c r="AE46" s="20"/>
      <c r="AF46" s="31"/>
      <c r="AG46" s="32" t="str">
        <f ca="1" t="shared" si="1"/>
        <v>已超期!</v>
      </c>
      <c r="AH46" s="19" t="s">
        <v>315</v>
      </c>
    </row>
    <row r="47" spans="1:34" ht="23.25" customHeight="1">
      <c r="A47" s="109"/>
      <c r="B47" s="31">
        <v>42</v>
      </c>
      <c r="C47" s="49">
        <v>91100210900</v>
      </c>
      <c r="D47" s="40">
        <v>2009</v>
      </c>
      <c r="E47" s="40"/>
      <c r="F47" s="19" t="s">
        <v>49</v>
      </c>
      <c r="G47" s="19" t="s">
        <v>39</v>
      </c>
      <c r="H47" s="19" t="s">
        <v>94</v>
      </c>
      <c r="I47" s="17" t="s">
        <v>27</v>
      </c>
      <c r="J47" s="17" t="s">
        <v>230</v>
      </c>
      <c r="K47" s="26">
        <v>800</v>
      </c>
      <c r="L47" s="39"/>
      <c r="M47" s="39"/>
      <c r="N47" s="39"/>
      <c r="O47" s="39"/>
      <c r="P47" s="17">
        <v>500</v>
      </c>
      <c r="Q47" s="33"/>
      <c r="R47" s="17">
        <v>200</v>
      </c>
      <c r="S47" s="17"/>
      <c r="T47" s="17"/>
      <c r="U47" s="17"/>
      <c r="V47" s="17">
        <v>100</v>
      </c>
      <c r="W47" s="11">
        <v>14000</v>
      </c>
      <c r="X47" s="11">
        <v>6000</v>
      </c>
      <c r="Y47" s="11">
        <v>0.8073</v>
      </c>
      <c r="Z47" s="17" t="s">
        <v>168</v>
      </c>
      <c r="AA47" s="29">
        <v>39814</v>
      </c>
      <c r="AB47" s="29">
        <v>40878</v>
      </c>
      <c r="AC47" s="17"/>
      <c r="AD47" s="30"/>
      <c r="AE47" s="20"/>
      <c r="AF47" s="31"/>
      <c r="AG47" s="32" t="str">
        <f ca="1" t="shared" si="1"/>
        <v>已超期!</v>
      </c>
      <c r="AH47" s="19" t="s">
        <v>315</v>
      </c>
    </row>
    <row r="48" spans="1:34" s="2" customFormat="1" ht="22.5">
      <c r="A48" s="109"/>
      <c r="B48" s="31"/>
      <c r="C48" s="7">
        <v>91100211000</v>
      </c>
      <c r="D48" s="12">
        <v>2009</v>
      </c>
      <c r="F48" s="1" t="s">
        <v>50</v>
      </c>
      <c r="G48" s="1" t="s">
        <v>51</v>
      </c>
      <c r="I48" s="3" t="s">
        <v>455</v>
      </c>
      <c r="J48" s="3" t="s">
        <v>127</v>
      </c>
      <c r="K48" s="4">
        <v>500</v>
      </c>
      <c r="L48" s="5"/>
      <c r="M48" s="5"/>
      <c r="N48" s="5"/>
      <c r="O48" s="5"/>
      <c r="P48" s="8">
        <v>300</v>
      </c>
      <c r="Q48" s="8"/>
      <c r="R48" s="8"/>
      <c r="S48" s="6">
        <v>0</v>
      </c>
      <c r="T48" s="6">
        <v>0</v>
      </c>
      <c r="U48" s="6">
        <v>0</v>
      </c>
      <c r="V48" s="10"/>
      <c r="W48" s="10"/>
      <c r="X48" s="3"/>
      <c r="Y48" s="13"/>
      <c r="Z48" s="16"/>
      <c r="AA48" s="9"/>
      <c r="AB48" s="15">
        <f ca="1">IF(W48="","",IF(AND(YEAR(W48)=YEAR(TODAY()),Z48=""),"今年应验收",IF(AND(YEAR(W48)&lt;YEAR(TODAY()),Z48=""),"已超期!","")))</f>
      </c>
      <c r="AC48" s="14"/>
      <c r="AD48" s="14"/>
      <c r="AE48" s="14"/>
      <c r="AF48" s="14"/>
      <c r="AG48" s="14"/>
      <c r="AH48" s="1" t="s">
        <v>456</v>
      </c>
    </row>
    <row r="49" spans="1:34" ht="23.25" customHeight="1">
      <c r="A49" s="109"/>
      <c r="B49" s="31">
        <v>43</v>
      </c>
      <c r="C49" s="49">
        <v>91100211100</v>
      </c>
      <c r="D49" s="40">
        <v>2009</v>
      </c>
      <c r="E49" s="40"/>
      <c r="F49" s="19" t="s">
        <v>316</v>
      </c>
      <c r="G49" s="19" t="s">
        <v>317</v>
      </c>
      <c r="H49" s="19" t="s">
        <v>95</v>
      </c>
      <c r="I49" s="17" t="s">
        <v>23</v>
      </c>
      <c r="J49" s="17" t="s">
        <v>230</v>
      </c>
      <c r="K49" s="26">
        <v>500</v>
      </c>
      <c r="L49" s="39"/>
      <c r="M49" s="39"/>
      <c r="N49" s="39"/>
      <c r="O49" s="39"/>
      <c r="P49" s="17">
        <v>300</v>
      </c>
      <c r="Q49" s="33"/>
      <c r="R49" s="17">
        <v>100</v>
      </c>
      <c r="S49" s="17">
        <v>100</v>
      </c>
      <c r="T49" s="17"/>
      <c r="U49" s="17"/>
      <c r="V49" s="17"/>
      <c r="W49" s="11">
        <v>20000</v>
      </c>
      <c r="X49" s="11">
        <v>2400</v>
      </c>
      <c r="Y49" s="11">
        <v>2.2221</v>
      </c>
      <c r="Z49" s="17" t="s">
        <v>169</v>
      </c>
      <c r="AA49" s="29">
        <v>39965</v>
      </c>
      <c r="AB49" s="29">
        <v>40878</v>
      </c>
      <c r="AC49" s="17"/>
      <c r="AD49" s="30"/>
      <c r="AE49" s="20">
        <v>40808</v>
      </c>
      <c r="AF49" s="31"/>
      <c r="AG49" s="32">
        <f ca="1" t="shared" si="1"/>
      </c>
      <c r="AH49" s="19" t="s">
        <v>315</v>
      </c>
    </row>
    <row r="50" spans="1:34" ht="23.25" customHeight="1">
      <c r="A50" s="109"/>
      <c r="B50" s="31">
        <v>44</v>
      </c>
      <c r="C50" s="49">
        <v>91100211200</v>
      </c>
      <c r="D50" s="40">
        <v>2009</v>
      </c>
      <c r="E50" s="40"/>
      <c r="F50" s="19" t="s">
        <v>318</v>
      </c>
      <c r="G50" s="19" t="s">
        <v>52</v>
      </c>
      <c r="H50" s="19" t="s">
        <v>89</v>
      </c>
      <c r="I50" s="17" t="s">
        <v>18</v>
      </c>
      <c r="J50" s="17" t="s">
        <v>230</v>
      </c>
      <c r="K50" s="26">
        <v>500</v>
      </c>
      <c r="L50" s="39"/>
      <c r="M50" s="39"/>
      <c r="N50" s="39"/>
      <c r="O50" s="39"/>
      <c r="P50" s="17">
        <v>300</v>
      </c>
      <c r="Q50" s="33"/>
      <c r="R50" s="17">
        <v>100</v>
      </c>
      <c r="S50" s="17"/>
      <c r="T50" s="17"/>
      <c r="U50" s="17"/>
      <c r="V50" s="17">
        <v>100</v>
      </c>
      <c r="W50" s="11">
        <v>9500</v>
      </c>
      <c r="X50" s="11">
        <v>3500</v>
      </c>
      <c r="Y50" s="11">
        <v>0</v>
      </c>
      <c r="Z50" s="17" t="s">
        <v>170</v>
      </c>
      <c r="AA50" s="29">
        <v>39934</v>
      </c>
      <c r="AB50" s="29">
        <v>40878</v>
      </c>
      <c r="AC50" s="17"/>
      <c r="AD50" s="30"/>
      <c r="AE50" s="20"/>
      <c r="AF50" s="31"/>
      <c r="AG50" s="32" t="str">
        <f ca="1" t="shared" si="1"/>
        <v>已超期!</v>
      </c>
      <c r="AH50" s="19" t="s">
        <v>315</v>
      </c>
    </row>
    <row r="51" spans="1:34" ht="23.25" customHeight="1">
      <c r="A51" s="109"/>
      <c r="B51" s="31">
        <v>45</v>
      </c>
      <c r="C51" s="49">
        <v>91100211300</v>
      </c>
      <c r="D51" s="40">
        <v>2009</v>
      </c>
      <c r="E51" s="40"/>
      <c r="F51" s="19" t="s">
        <v>319</v>
      </c>
      <c r="G51" s="19" t="s">
        <v>320</v>
      </c>
      <c r="H51" s="19" t="s">
        <v>96</v>
      </c>
      <c r="I51" s="17" t="s">
        <v>23</v>
      </c>
      <c r="J51" s="17" t="s">
        <v>230</v>
      </c>
      <c r="K51" s="26">
        <v>300</v>
      </c>
      <c r="L51" s="39"/>
      <c r="M51" s="39"/>
      <c r="N51" s="39"/>
      <c r="O51" s="39"/>
      <c r="P51" s="17">
        <v>300</v>
      </c>
      <c r="Q51" s="17">
        <v>0</v>
      </c>
      <c r="R51" s="17"/>
      <c r="S51" s="17"/>
      <c r="T51" s="17"/>
      <c r="U51" s="17"/>
      <c r="V51" s="17"/>
      <c r="W51" s="11">
        <v>15870</v>
      </c>
      <c r="X51" s="11">
        <v>1850</v>
      </c>
      <c r="Y51" s="11">
        <v>0</v>
      </c>
      <c r="Z51" s="17" t="s">
        <v>171</v>
      </c>
      <c r="AA51" s="29">
        <v>39965</v>
      </c>
      <c r="AB51" s="29">
        <v>40513</v>
      </c>
      <c r="AC51" s="17"/>
      <c r="AD51" s="30"/>
      <c r="AE51" s="20"/>
      <c r="AF51" s="31"/>
      <c r="AG51" s="32" t="str">
        <f ca="1" t="shared" si="1"/>
        <v>已超期!</v>
      </c>
      <c r="AH51" s="19" t="s">
        <v>315</v>
      </c>
    </row>
    <row r="52" spans="1:34" ht="23.25" customHeight="1">
      <c r="A52" s="109"/>
      <c r="B52" s="31">
        <v>46</v>
      </c>
      <c r="C52" s="49">
        <v>91100211400</v>
      </c>
      <c r="D52" s="40">
        <v>2009</v>
      </c>
      <c r="E52" s="40"/>
      <c r="F52" s="19" t="s">
        <v>321</v>
      </c>
      <c r="G52" s="19" t="s">
        <v>322</v>
      </c>
      <c r="H52" s="19" t="s">
        <v>97</v>
      </c>
      <c r="I52" s="17" t="s">
        <v>24</v>
      </c>
      <c r="J52" s="17" t="s">
        <v>230</v>
      </c>
      <c r="K52" s="26">
        <v>300</v>
      </c>
      <c r="L52" s="39"/>
      <c r="M52" s="39"/>
      <c r="N52" s="39"/>
      <c r="O52" s="39"/>
      <c r="P52" s="17">
        <v>300</v>
      </c>
      <c r="Q52" s="17">
        <v>0</v>
      </c>
      <c r="R52" s="17"/>
      <c r="S52" s="17"/>
      <c r="T52" s="17"/>
      <c r="U52" s="17"/>
      <c r="V52" s="17"/>
      <c r="W52" s="11">
        <v>3150</v>
      </c>
      <c r="X52" s="11">
        <v>2850</v>
      </c>
      <c r="Y52" s="11">
        <v>1.5</v>
      </c>
      <c r="Z52" s="17" t="s">
        <v>172</v>
      </c>
      <c r="AA52" s="29">
        <v>39965</v>
      </c>
      <c r="AB52" s="29">
        <v>40695</v>
      </c>
      <c r="AC52" s="17"/>
      <c r="AD52" s="30"/>
      <c r="AE52" s="20"/>
      <c r="AF52" s="31"/>
      <c r="AG52" s="32" t="str">
        <f ca="1" t="shared" si="1"/>
        <v>已超期!</v>
      </c>
      <c r="AH52" s="19" t="s">
        <v>315</v>
      </c>
    </row>
    <row r="53" spans="1:34" ht="23.25" customHeight="1">
      <c r="A53" s="109"/>
      <c r="B53" s="31">
        <v>47</v>
      </c>
      <c r="C53" s="49">
        <v>91100211500</v>
      </c>
      <c r="D53" s="40">
        <v>2009</v>
      </c>
      <c r="E53" s="40"/>
      <c r="F53" s="19" t="s">
        <v>323</v>
      </c>
      <c r="G53" s="19" t="s">
        <v>324</v>
      </c>
      <c r="H53" s="19" t="s">
        <v>98</v>
      </c>
      <c r="I53" s="17" t="s">
        <v>53</v>
      </c>
      <c r="J53" s="17" t="s">
        <v>230</v>
      </c>
      <c r="K53" s="26">
        <v>300</v>
      </c>
      <c r="L53" s="39"/>
      <c r="M53" s="39"/>
      <c r="N53" s="39"/>
      <c r="O53" s="39"/>
      <c r="P53" s="17">
        <v>300</v>
      </c>
      <c r="Q53" s="17">
        <v>0</v>
      </c>
      <c r="R53" s="17"/>
      <c r="S53" s="17"/>
      <c r="T53" s="17"/>
      <c r="U53" s="17"/>
      <c r="V53" s="17"/>
      <c r="W53" s="11">
        <v>19800</v>
      </c>
      <c r="X53" s="11">
        <v>5000</v>
      </c>
      <c r="Y53" s="11">
        <v>0.53</v>
      </c>
      <c r="Z53" s="17" t="s">
        <v>173</v>
      </c>
      <c r="AA53" s="29">
        <v>39965</v>
      </c>
      <c r="AB53" s="29">
        <v>40695</v>
      </c>
      <c r="AC53" s="17"/>
      <c r="AD53" s="30"/>
      <c r="AE53" s="20"/>
      <c r="AF53" s="31"/>
      <c r="AG53" s="32" t="str">
        <f ca="1" t="shared" si="1"/>
        <v>已超期!</v>
      </c>
      <c r="AH53" s="19" t="s">
        <v>315</v>
      </c>
    </row>
    <row r="54" spans="1:34" ht="23.25" customHeight="1">
      <c r="A54" s="109"/>
      <c r="B54" s="31">
        <v>48</v>
      </c>
      <c r="C54" s="49">
        <v>91000211900</v>
      </c>
      <c r="D54" s="40">
        <v>2009</v>
      </c>
      <c r="E54" s="40"/>
      <c r="F54" s="19" t="s">
        <v>325</v>
      </c>
      <c r="G54" s="19" t="s">
        <v>326</v>
      </c>
      <c r="H54" s="19" t="s">
        <v>99</v>
      </c>
      <c r="I54" s="17" t="s">
        <v>24</v>
      </c>
      <c r="J54" s="17" t="s">
        <v>230</v>
      </c>
      <c r="K54" s="26">
        <v>300</v>
      </c>
      <c r="L54" s="39"/>
      <c r="M54" s="39"/>
      <c r="N54" s="39"/>
      <c r="O54" s="39"/>
      <c r="P54" s="17">
        <v>0</v>
      </c>
      <c r="Q54" s="17">
        <v>200</v>
      </c>
      <c r="R54" s="17"/>
      <c r="S54" s="17"/>
      <c r="T54" s="17"/>
      <c r="U54" s="17"/>
      <c r="V54" s="17">
        <v>100</v>
      </c>
      <c r="W54" s="11">
        <v>3420</v>
      </c>
      <c r="X54" s="11">
        <v>800</v>
      </c>
      <c r="Y54" s="11">
        <v>0.065</v>
      </c>
      <c r="Z54" s="17" t="s">
        <v>174</v>
      </c>
      <c r="AA54" s="29">
        <v>40026</v>
      </c>
      <c r="AB54" s="29">
        <v>40878</v>
      </c>
      <c r="AC54" s="17"/>
      <c r="AD54" s="30"/>
      <c r="AE54" s="20"/>
      <c r="AF54" s="31"/>
      <c r="AG54" s="32" t="str">
        <f ca="1" t="shared" si="1"/>
        <v>已超期!</v>
      </c>
      <c r="AH54" s="19" t="s">
        <v>315</v>
      </c>
    </row>
    <row r="55" spans="1:34" ht="23.25" customHeight="1">
      <c r="A55" s="110"/>
      <c r="B55" s="31">
        <v>49</v>
      </c>
      <c r="C55" s="49">
        <v>91000212000</v>
      </c>
      <c r="D55" s="40">
        <v>2009</v>
      </c>
      <c r="E55" s="40"/>
      <c r="F55" s="19" t="s">
        <v>327</v>
      </c>
      <c r="G55" s="19" t="s">
        <v>328</v>
      </c>
      <c r="H55" s="19" t="s">
        <v>100</v>
      </c>
      <c r="I55" s="17" t="s">
        <v>23</v>
      </c>
      <c r="J55" s="17" t="s">
        <v>230</v>
      </c>
      <c r="K55" s="26">
        <v>300</v>
      </c>
      <c r="L55" s="39"/>
      <c r="M55" s="39"/>
      <c r="N55" s="39"/>
      <c r="O55" s="39"/>
      <c r="P55" s="17">
        <v>0</v>
      </c>
      <c r="Q55" s="17">
        <v>200</v>
      </c>
      <c r="R55" s="17"/>
      <c r="S55" s="17">
        <v>100</v>
      </c>
      <c r="T55" s="17"/>
      <c r="U55" s="17"/>
      <c r="V55" s="17"/>
      <c r="W55" s="11">
        <v>1160</v>
      </c>
      <c r="X55" s="11">
        <v>690</v>
      </c>
      <c r="Y55" s="11">
        <v>0</v>
      </c>
      <c r="Z55" s="17" t="s">
        <v>175</v>
      </c>
      <c r="AA55" s="29">
        <v>39965</v>
      </c>
      <c r="AB55" s="29">
        <v>40725</v>
      </c>
      <c r="AC55" s="17"/>
      <c r="AD55" s="30"/>
      <c r="AE55" s="20">
        <v>40808</v>
      </c>
      <c r="AF55" s="31"/>
      <c r="AG55" s="32">
        <f ca="1" t="shared" si="1"/>
      </c>
      <c r="AH55" s="19" t="s">
        <v>315</v>
      </c>
    </row>
    <row r="56" spans="1:34" s="54" customFormat="1" ht="13.5">
      <c r="A56" s="111">
        <v>39</v>
      </c>
      <c r="B56" s="31"/>
      <c r="C56" s="49"/>
      <c r="D56" s="40"/>
      <c r="E56" s="40"/>
      <c r="F56" s="52" t="s">
        <v>41</v>
      </c>
      <c r="G56" s="19"/>
      <c r="H56" s="19"/>
      <c r="I56" s="17"/>
      <c r="J56" s="17" t="s">
        <v>230</v>
      </c>
      <c r="K56" s="26">
        <v>0</v>
      </c>
      <c r="L56" s="19"/>
      <c r="M56" s="19"/>
      <c r="N56" s="19"/>
      <c r="O56" s="19"/>
      <c r="P56" s="17">
        <v>0</v>
      </c>
      <c r="Q56" s="17">
        <v>0</v>
      </c>
      <c r="R56" s="17"/>
      <c r="S56" s="17"/>
      <c r="T56" s="17"/>
      <c r="U56" s="17"/>
      <c r="V56" s="17"/>
      <c r="W56" s="11"/>
      <c r="X56" s="11"/>
      <c r="Y56" s="11"/>
      <c r="Z56" s="17"/>
      <c r="AA56" s="29">
        <v>39965</v>
      </c>
      <c r="AB56" s="29">
        <v>40878</v>
      </c>
      <c r="AC56" s="17"/>
      <c r="AD56" s="30"/>
      <c r="AE56" s="20"/>
      <c r="AF56" s="19"/>
      <c r="AG56" s="32" t="str">
        <f ca="1" t="shared" si="1"/>
        <v>已超期!</v>
      </c>
      <c r="AH56" s="19"/>
    </row>
    <row r="57" spans="1:34" s="54" customFormat="1" ht="22.5">
      <c r="A57" s="111"/>
      <c r="B57" s="31">
        <v>50</v>
      </c>
      <c r="C57" s="49">
        <v>91100211600</v>
      </c>
      <c r="D57" s="40"/>
      <c r="E57" s="40"/>
      <c r="F57" s="19" t="s">
        <v>329</v>
      </c>
      <c r="G57" s="55" t="s">
        <v>330</v>
      </c>
      <c r="H57" s="55" t="s">
        <v>101</v>
      </c>
      <c r="I57" s="17" t="s">
        <v>33</v>
      </c>
      <c r="J57" s="17" t="s">
        <v>230</v>
      </c>
      <c r="K57" s="26">
        <v>800</v>
      </c>
      <c r="L57" s="19"/>
      <c r="M57" s="39"/>
      <c r="N57" s="19"/>
      <c r="O57" s="19"/>
      <c r="P57" s="17">
        <v>300</v>
      </c>
      <c r="Q57" s="17">
        <v>200</v>
      </c>
      <c r="R57" s="17">
        <v>200</v>
      </c>
      <c r="S57" s="17"/>
      <c r="T57" s="17"/>
      <c r="U57" s="17"/>
      <c r="V57" s="17">
        <v>100</v>
      </c>
      <c r="W57" s="11">
        <v>32000</v>
      </c>
      <c r="X57" s="11">
        <v>2500</v>
      </c>
      <c r="Y57" s="11">
        <v>1.4</v>
      </c>
      <c r="Z57" s="17" t="s">
        <v>169</v>
      </c>
      <c r="AA57" s="29">
        <v>39965</v>
      </c>
      <c r="AB57" s="29">
        <v>40878</v>
      </c>
      <c r="AC57" s="17"/>
      <c r="AD57" s="30"/>
      <c r="AE57" s="20"/>
      <c r="AF57" s="19"/>
      <c r="AG57" s="32" t="str">
        <f ca="1" t="shared" si="1"/>
        <v>已超期!</v>
      </c>
      <c r="AH57" s="19" t="s">
        <v>315</v>
      </c>
    </row>
    <row r="58" spans="1:34" s="54" customFormat="1" ht="22.5">
      <c r="A58" s="111"/>
      <c r="B58" s="31">
        <v>51</v>
      </c>
      <c r="C58" s="49">
        <v>91100211700</v>
      </c>
      <c r="D58" s="40"/>
      <c r="E58" s="40"/>
      <c r="F58" s="19" t="s">
        <v>331</v>
      </c>
      <c r="G58" s="55" t="s">
        <v>42</v>
      </c>
      <c r="H58" s="55" t="s">
        <v>102</v>
      </c>
      <c r="I58" s="17" t="s">
        <v>33</v>
      </c>
      <c r="J58" s="17" t="s">
        <v>230</v>
      </c>
      <c r="K58" s="26">
        <v>800</v>
      </c>
      <c r="L58" s="19"/>
      <c r="M58" s="19"/>
      <c r="N58" s="19"/>
      <c r="O58" s="19"/>
      <c r="P58" s="17">
        <v>300</v>
      </c>
      <c r="Q58" s="17">
        <v>200</v>
      </c>
      <c r="R58" s="17">
        <v>200</v>
      </c>
      <c r="S58" s="17">
        <v>100</v>
      </c>
      <c r="T58" s="17"/>
      <c r="U58" s="17"/>
      <c r="V58" s="17"/>
      <c r="W58" s="11">
        <v>6310</v>
      </c>
      <c r="X58" s="11">
        <v>2450</v>
      </c>
      <c r="Y58" s="11">
        <v>0.52</v>
      </c>
      <c r="Z58" s="17" t="s">
        <v>175</v>
      </c>
      <c r="AA58" s="29">
        <v>39965</v>
      </c>
      <c r="AB58" s="29">
        <v>40725</v>
      </c>
      <c r="AC58" s="17"/>
      <c r="AD58" s="30"/>
      <c r="AE58" s="20">
        <v>40806</v>
      </c>
      <c r="AF58" s="19"/>
      <c r="AG58" s="32">
        <f ca="1" t="shared" si="1"/>
      </c>
      <c r="AH58" s="19" t="s">
        <v>315</v>
      </c>
    </row>
    <row r="59" spans="1:34" s="54" customFormat="1" ht="13.5">
      <c r="A59" s="111">
        <v>40</v>
      </c>
      <c r="B59" s="31"/>
      <c r="C59" s="49"/>
      <c r="D59" s="40"/>
      <c r="E59" s="40"/>
      <c r="F59" s="52" t="s">
        <v>25</v>
      </c>
      <c r="G59" s="55"/>
      <c r="H59" s="55"/>
      <c r="I59" s="17"/>
      <c r="J59" s="17" t="s">
        <v>228</v>
      </c>
      <c r="K59" s="26">
        <v>0</v>
      </c>
      <c r="L59" s="19"/>
      <c r="M59" s="19"/>
      <c r="N59" s="19"/>
      <c r="O59" s="19"/>
      <c r="P59" s="17">
        <v>0</v>
      </c>
      <c r="Q59" s="17">
        <v>0</v>
      </c>
      <c r="R59" s="19"/>
      <c r="S59" s="19"/>
      <c r="T59" s="19"/>
      <c r="U59" s="19"/>
      <c r="V59" s="19"/>
      <c r="W59" s="11"/>
      <c r="X59" s="11"/>
      <c r="Y59" s="11"/>
      <c r="Z59" s="17"/>
      <c r="AA59" s="29">
        <v>39904</v>
      </c>
      <c r="AB59" s="29">
        <v>41030</v>
      </c>
      <c r="AC59" s="17"/>
      <c r="AD59" s="30"/>
      <c r="AE59" s="20"/>
      <c r="AF59" s="19"/>
      <c r="AG59" s="32" t="str">
        <f ca="1" t="shared" si="1"/>
        <v>已超期!</v>
      </c>
      <c r="AH59" s="18" t="s">
        <v>206</v>
      </c>
    </row>
    <row r="60" spans="1:34" ht="22.5">
      <c r="A60" s="111"/>
      <c r="B60" s="31">
        <v>52</v>
      </c>
      <c r="C60" s="49">
        <v>91100110100</v>
      </c>
      <c r="D60" s="40"/>
      <c r="E60" s="40"/>
      <c r="F60" s="19" t="s">
        <v>43</v>
      </c>
      <c r="G60" s="19" t="s">
        <v>26</v>
      </c>
      <c r="H60" s="19" t="s">
        <v>103</v>
      </c>
      <c r="I60" s="17" t="s">
        <v>23</v>
      </c>
      <c r="J60" s="17" t="s">
        <v>228</v>
      </c>
      <c r="K60" s="26">
        <v>350</v>
      </c>
      <c r="L60" s="39"/>
      <c r="M60" s="39"/>
      <c r="N60" s="39"/>
      <c r="O60" s="39"/>
      <c r="P60" s="17">
        <v>200</v>
      </c>
      <c r="Q60" s="33"/>
      <c r="R60" s="17"/>
      <c r="S60" s="17"/>
      <c r="T60" s="17"/>
      <c r="U60" s="17"/>
      <c r="V60" s="17">
        <v>150</v>
      </c>
      <c r="W60" s="11">
        <v>700</v>
      </c>
      <c r="X60" s="11">
        <v>350</v>
      </c>
      <c r="Y60" s="11">
        <v>0.1</v>
      </c>
      <c r="Z60" s="17" t="s">
        <v>176</v>
      </c>
      <c r="AA60" s="29">
        <v>39965</v>
      </c>
      <c r="AB60" s="29">
        <v>41030</v>
      </c>
      <c r="AC60" s="17"/>
      <c r="AD60" s="30"/>
      <c r="AE60" s="20"/>
      <c r="AF60" s="31"/>
      <c r="AG60" s="32" t="str">
        <f ca="1" t="shared" si="1"/>
        <v>已超期!</v>
      </c>
      <c r="AH60" s="18" t="s">
        <v>367</v>
      </c>
    </row>
    <row r="61" spans="1:34" ht="22.5">
      <c r="A61" s="111"/>
      <c r="B61" s="31">
        <v>53</v>
      </c>
      <c r="C61" s="49">
        <v>91100110200</v>
      </c>
      <c r="D61" s="40"/>
      <c r="E61" s="40"/>
      <c r="F61" s="19" t="s">
        <v>44</v>
      </c>
      <c r="G61" s="19" t="s">
        <v>332</v>
      </c>
      <c r="H61" s="19" t="s">
        <v>104</v>
      </c>
      <c r="I61" s="17" t="s">
        <v>17</v>
      </c>
      <c r="J61" s="17" t="s">
        <v>228</v>
      </c>
      <c r="K61" s="26">
        <v>350</v>
      </c>
      <c r="L61" s="39"/>
      <c r="M61" s="39"/>
      <c r="N61" s="39"/>
      <c r="O61" s="39"/>
      <c r="P61" s="17">
        <v>200</v>
      </c>
      <c r="Q61" s="33"/>
      <c r="R61" s="17"/>
      <c r="S61" s="17"/>
      <c r="T61" s="17"/>
      <c r="U61" s="17"/>
      <c r="V61" s="17">
        <v>150</v>
      </c>
      <c r="W61" s="11">
        <v>720</v>
      </c>
      <c r="X61" s="11">
        <v>280</v>
      </c>
      <c r="Y61" s="11">
        <v>0.16</v>
      </c>
      <c r="Z61" s="17" t="s">
        <v>177</v>
      </c>
      <c r="AA61" s="29">
        <v>39904</v>
      </c>
      <c r="AB61" s="29">
        <v>41000</v>
      </c>
      <c r="AC61" s="17"/>
      <c r="AD61" s="30"/>
      <c r="AE61" s="20"/>
      <c r="AF61" s="31"/>
      <c r="AG61" s="32" t="str">
        <f ca="1" t="shared" si="1"/>
        <v>已超期!</v>
      </c>
      <c r="AH61" s="18" t="s">
        <v>367</v>
      </c>
    </row>
    <row r="62" spans="1:34" ht="22.5">
      <c r="A62" s="111"/>
      <c r="B62" s="31">
        <v>54</v>
      </c>
      <c r="C62" s="49">
        <v>91100110300</v>
      </c>
      <c r="D62" s="40"/>
      <c r="E62" s="40"/>
      <c r="F62" s="19" t="s">
        <v>45</v>
      </c>
      <c r="G62" s="19" t="s">
        <v>333</v>
      </c>
      <c r="H62" s="19" t="s">
        <v>105</v>
      </c>
      <c r="I62" s="17" t="s">
        <v>27</v>
      </c>
      <c r="J62" s="17" t="s">
        <v>228</v>
      </c>
      <c r="K62" s="26">
        <v>300</v>
      </c>
      <c r="L62" s="39"/>
      <c r="M62" s="39"/>
      <c r="N62" s="39"/>
      <c r="O62" s="39"/>
      <c r="P62" s="17">
        <v>200</v>
      </c>
      <c r="Q62" s="33"/>
      <c r="R62" s="17"/>
      <c r="S62" s="17"/>
      <c r="T62" s="17"/>
      <c r="U62" s="17"/>
      <c r="V62" s="17">
        <v>100</v>
      </c>
      <c r="W62" s="11">
        <v>1000</v>
      </c>
      <c r="X62" s="11">
        <v>1000</v>
      </c>
      <c r="Y62" s="11">
        <v>10.2</v>
      </c>
      <c r="Z62" s="17" t="s">
        <v>178</v>
      </c>
      <c r="AA62" s="29">
        <v>39904</v>
      </c>
      <c r="AB62" s="29">
        <v>40969</v>
      </c>
      <c r="AC62" s="17"/>
      <c r="AD62" s="30"/>
      <c r="AE62" s="20"/>
      <c r="AF62" s="31"/>
      <c r="AG62" s="32" t="str">
        <f ca="1" t="shared" si="1"/>
        <v>已超期!</v>
      </c>
      <c r="AH62" s="18" t="s">
        <v>368</v>
      </c>
    </row>
    <row r="63" spans="1:34" ht="24">
      <c r="A63" s="17">
        <v>41</v>
      </c>
      <c r="B63" s="17">
        <v>55</v>
      </c>
      <c r="C63" s="49">
        <v>91100210400</v>
      </c>
      <c r="D63" s="40">
        <v>2009</v>
      </c>
      <c r="E63" s="40"/>
      <c r="F63" s="19" t="s">
        <v>334</v>
      </c>
      <c r="G63" s="19" t="s">
        <v>240</v>
      </c>
      <c r="H63" s="19" t="s">
        <v>106</v>
      </c>
      <c r="I63" s="17" t="s">
        <v>29</v>
      </c>
      <c r="J63" s="17" t="s">
        <v>230</v>
      </c>
      <c r="K63" s="26">
        <v>800</v>
      </c>
      <c r="L63" s="39"/>
      <c r="M63" s="39"/>
      <c r="N63" s="39"/>
      <c r="O63" s="39"/>
      <c r="P63" s="17">
        <v>300</v>
      </c>
      <c r="Q63" s="17">
        <v>200</v>
      </c>
      <c r="R63" s="17">
        <v>200</v>
      </c>
      <c r="S63" s="17">
        <v>100</v>
      </c>
      <c r="T63" s="17"/>
      <c r="U63" s="17"/>
      <c r="V63" s="17"/>
      <c r="W63" s="11">
        <v>10070</v>
      </c>
      <c r="X63" s="11">
        <v>4070</v>
      </c>
      <c r="Y63" s="11">
        <v>1.5</v>
      </c>
      <c r="Z63" s="17" t="s">
        <v>179</v>
      </c>
      <c r="AA63" s="29">
        <v>39448</v>
      </c>
      <c r="AB63" s="29">
        <v>40513</v>
      </c>
      <c r="AC63" s="17"/>
      <c r="AD63" s="30"/>
      <c r="AE63" s="20">
        <v>40746</v>
      </c>
      <c r="AF63" s="31"/>
      <c r="AG63" s="32">
        <f ca="1" t="shared" si="1"/>
      </c>
      <c r="AH63" s="50" t="s">
        <v>335</v>
      </c>
    </row>
    <row r="64" spans="1:34" ht="24">
      <c r="A64" s="17">
        <v>42</v>
      </c>
      <c r="B64" s="17">
        <v>56</v>
      </c>
      <c r="C64" s="49">
        <v>91100210600</v>
      </c>
      <c r="D64" s="40">
        <v>2009</v>
      </c>
      <c r="E64" s="40"/>
      <c r="F64" s="19" t="s">
        <v>336</v>
      </c>
      <c r="G64" s="19" t="s">
        <v>337</v>
      </c>
      <c r="H64" s="19" t="s">
        <v>107</v>
      </c>
      <c r="I64" s="17" t="s">
        <v>18</v>
      </c>
      <c r="J64" s="17" t="s">
        <v>230</v>
      </c>
      <c r="K64" s="26">
        <v>800</v>
      </c>
      <c r="L64" s="39"/>
      <c r="M64" s="39"/>
      <c r="N64" s="39"/>
      <c r="O64" s="39"/>
      <c r="P64" s="17">
        <v>300</v>
      </c>
      <c r="Q64" s="17">
        <v>200</v>
      </c>
      <c r="R64" s="17">
        <v>200</v>
      </c>
      <c r="S64" s="17"/>
      <c r="T64" s="17"/>
      <c r="U64" s="17"/>
      <c r="V64" s="17">
        <v>100</v>
      </c>
      <c r="W64" s="11">
        <v>4800</v>
      </c>
      <c r="X64" s="11">
        <v>2100</v>
      </c>
      <c r="Y64" s="11">
        <v>10</v>
      </c>
      <c r="Z64" s="17" t="s">
        <v>180</v>
      </c>
      <c r="AA64" s="29">
        <v>39934</v>
      </c>
      <c r="AB64" s="29">
        <v>40634</v>
      </c>
      <c r="AC64" s="17"/>
      <c r="AD64" s="30"/>
      <c r="AE64" s="20"/>
      <c r="AF64" s="31"/>
      <c r="AG64" s="32" t="str">
        <f ca="1" t="shared" si="1"/>
        <v>已超期!</v>
      </c>
      <c r="AH64" s="50" t="s">
        <v>338</v>
      </c>
    </row>
    <row r="65" spans="1:34" ht="22.5">
      <c r="A65" s="67" t="s">
        <v>442</v>
      </c>
      <c r="B65" s="17">
        <v>57</v>
      </c>
      <c r="C65" s="42">
        <v>91100211800</v>
      </c>
      <c r="D65" s="40">
        <v>2009</v>
      </c>
      <c r="E65" s="40"/>
      <c r="F65" s="19" t="s">
        <v>339</v>
      </c>
      <c r="G65" s="19" t="s">
        <v>30</v>
      </c>
      <c r="H65" s="19" t="s">
        <v>108</v>
      </c>
      <c r="I65" s="17" t="s">
        <v>23</v>
      </c>
      <c r="J65" s="17" t="s">
        <v>230</v>
      </c>
      <c r="K65" s="26">
        <v>300</v>
      </c>
      <c r="L65" s="39"/>
      <c r="M65" s="39"/>
      <c r="N65" s="39"/>
      <c r="O65" s="39"/>
      <c r="P65" s="17">
        <v>0</v>
      </c>
      <c r="Q65" s="17">
        <v>200</v>
      </c>
      <c r="R65" s="17"/>
      <c r="S65" s="17"/>
      <c r="T65" s="17"/>
      <c r="U65" s="17"/>
      <c r="V65" s="17">
        <v>100</v>
      </c>
      <c r="W65" s="11">
        <v>3100</v>
      </c>
      <c r="X65" s="11">
        <v>1781</v>
      </c>
      <c r="Y65" s="11">
        <v>1.35</v>
      </c>
      <c r="Z65" s="17" t="s">
        <v>181</v>
      </c>
      <c r="AA65" s="29">
        <v>39965</v>
      </c>
      <c r="AB65" s="29">
        <v>40878</v>
      </c>
      <c r="AC65" s="17"/>
      <c r="AD65" s="30"/>
      <c r="AE65" s="63"/>
      <c r="AF65" s="62"/>
      <c r="AG65" s="32" t="str">
        <f ca="1" t="shared" si="1"/>
        <v>已超期!</v>
      </c>
      <c r="AH65" s="62"/>
    </row>
    <row r="66" spans="1:34" ht="22.5">
      <c r="A66" s="68" t="s">
        <v>443</v>
      </c>
      <c r="B66" s="17">
        <v>58</v>
      </c>
      <c r="C66" s="23"/>
      <c r="D66" s="19">
        <v>2011</v>
      </c>
      <c r="E66" s="19"/>
      <c r="F66" s="19" t="s">
        <v>198</v>
      </c>
      <c r="G66" s="24" t="s">
        <v>364</v>
      </c>
      <c r="H66" s="25"/>
      <c r="I66" s="17" t="s">
        <v>365</v>
      </c>
      <c r="J66" s="17" t="s">
        <v>230</v>
      </c>
      <c r="K66" s="26">
        <f>Q66+R66</f>
        <v>260</v>
      </c>
      <c r="L66" s="27"/>
      <c r="M66" s="39"/>
      <c r="N66" s="27"/>
      <c r="O66" s="27"/>
      <c r="P66" s="27"/>
      <c r="Q66" s="69">
        <v>182</v>
      </c>
      <c r="R66" s="69">
        <v>78</v>
      </c>
      <c r="S66" s="59"/>
      <c r="T66" s="59"/>
      <c r="U66" s="59"/>
      <c r="V66" s="28"/>
      <c r="W66" s="11">
        <v>10000</v>
      </c>
      <c r="X66" s="11">
        <v>3000</v>
      </c>
      <c r="Y66" s="11">
        <v>8</v>
      </c>
      <c r="Z66" s="17" t="s">
        <v>366</v>
      </c>
      <c r="AA66" s="29"/>
      <c r="AB66" s="29"/>
      <c r="AC66" s="17"/>
      <c r="AD66" s="30"/>
      <c r="AE66" s="20"/>
      <c r="AF66" s="31"/>
      <c r="AG66" s="32"/>
      <c r="AH66" s="50" t="s">
        <v>441</v>
      </c>
    </row>
    <row r="67" spans="1:34" ht="24">
      <c r="A67" s="17">
        <v>44</v>
      </c>
      <c r="B67" s="17">
        <v>59</v>
      </c>
      <c r="C67" s="49">
        <v>91100210500</v>
      </c>
      <c r="D67" s="40">
        <v>2009</v>
      </c>
      <c r="E67" s="40"/>
      <c r="F67" s="19" t="s">
        <v>340</v>
      </c>
      <c r="G67" s="19" t="s">
        <v>31</v>
      </c>
      <c r="H67" s="19" t="s">
        <v>109</v>
      </c>
      <c r="I67" s="17" t="s">
        <v>27</v>
      </c>
      <c r="J67" s="17" t="s">
        <v>230</v>
      </c>
      <c r="K67" s="26">
        <v>600</v>
      </c>
      <c r="L67" s="39"/>
      <c r="M67" s="39"/>
      <c r="N67" s="39"/>
      <c r="O67" s="39"/>
      <c r="P67" s="17">
        <v>200</v>
      </c>
      <c r="Q67" s="17">
        <v>200</v>
      </c>
      <c r="R67" s="17">
        <v>100</v>
      </c>
      <c r="S67" s="17"/>
      <c r="T67" s="17"/>
      <c r="U67" s="17"/>
      <c r="V67" s="17">
        <v>100</v>
      </c>
      <c r="W67" s="11">
        <v>26000</v>
      </c>
      <c r="X67" s="11">
        <v>4080</v>
      </c>
      <c r="Y67" s="11">
        <v>3.5</v>
      </c>
      <c r="Z67" s="17" t="s">
        <v>182</v>
      </c>
      <c r="AA67" s="29">
        <v>39448</v>
      </c>
      <c r="AB67" s="29">
        <v>40878</v>
      </c>
      <c r="AC67" s="17"/>
      <c r="AD67" s="30"/>
      <c r="AE67" s="20"/>
      <c r="AF67" s="31"/>
      <c r="AG67" s="32" t="str">
        <f aca="true" ca="1" t="shared" si="2" ref="AG67:AG77">IF(AB67="","",IF(AND(YEAR(AB67)=YEAR(TODAY()),AE67=""),"今年应验收",IF(AND(YEAR(AB67)&lt;YEAR(TODAY()),AE67=""),"已超期!","")))</f>
        <v>已超期!</v>
      </c>
      <c r="AH67" s="50" t="s">
        <v>341</v>
      </c>
    </row>
    <row r="68" spans="1:34" ht="22.5">
      <c r="A68" s="17">
        <v>45</v>
      </c>
      <c r="B68" s="17">
        <v>60</v>
      </c>
      <c r="C68" s="49">
        <v>91100110500</v>
      </c>
      <c r="D68" s="40">
        <v>2009</v>
      </c>
      <c r="E68" s="40"/>
      <c r="F68" s="19" t="s">
        <v>32</v>
      </c>
      <c r="G68" s="19" t="s">
        <v>236</v>
      </c>
      <c r="H68" s="19" t="s">
        <v>62</v>
      </c>
      <c r="I68" s="17" t="s">
        <v>23</v>
      </c>
      <c r="J68" s="17" t="s">
        <v>228</v>
      </c>
      <c r="K68" s="26">
        <v>600</v>
      </c>
      <c r="L68" s="39"/>
      <c r="M68" s="39"/>
      <c r="N68" s="39"/>
      <c r="O68" s="39"/>
      <c r="P68" s="17">
        <v>0</v>
      </c>
      <c r="Q68" s="17">
        <v>300</v>
      </c>
      <c r="R68" s="17"/>
      <c r="S68" s="17"/>
      <c r="T68" s="17"/>
      <c r="U68" s="17"/>
      <c r="V68" s="17">
        <v>300</v>
      </c>
      <c r="W68" s="11">
        <v>5600</v>
      </c>
      <c r="X68" s="11">
        <v>3300</v>
      </c>
      <c r="Y68" s="11">
        <v>1.4</v>
      </c>
      <c r="Z68" s="17" t="s">
        <v>183</v>
      </c>
      <c r="AA68" s="29">
        <v>39904</v>
      </c>
      <c r="AB68" s="29">
        <v>40969</v>
      </c>
      <c r="AC68" s="17"/>
      <c r="AD68" s="30"/>
      <c r="AE68" s="20"/>
      <c r="AF68" s="31"/>
      <c r="AG68" s="32" t="str">
        <f ca="1" t="shared" si="2"/>
        <v>已超期!</v>
      </c>
      <c r="AH68" s="18"/>
    </row>
    <row r="69" spans="1:34" ht="22.5">
      <c r="A69" s="17">
        <v>46</v>
      </c>
      <c r="B69" s="17">
        <v>61</v>
      </c>
      <c r="C69" s="42">
        <v>91100310200</v>
      </c>
      <c r="D69" s="40"/>
      <c r="E69" s="40"/>
      <c r="F69" s="19" t="s">
        <v>342</v>
      </c>
      <c r="G69" s="19" t="s">
        <v>251</v>
      </c>
      <c r="H69" s="19" t="s">
        <v>110</v>
      </c>
      <c r="I69" s="17" t="s">
        <v>33</v>
      </c>
      <c r="J69" s="17" t="s">
        <v>247</v>
      </c>
      <c r="K69" s="26">
        <v>600</v>
      </c>
      <c r="L69" s="39"/>
      <c r="M69" s="39"/>
      <c r="N69" s="39"/>
      <c r="O69" s="39"/>
      <c r="P69" s="17">
        <v>0</v>
      </c>
      <c r="Q69" s="17">
        <v>600</v>
      </c>
      <c r="R69" s="17">
        <v>0</v>
      </c>
      <c r="S69" s="17"/>
      <c r="T69" s="17"/>
      <c r="U69" s="17"/>
      <c r="V69" s="17"/>
      <c r="W69" s="11">
        <v>13364</v>
      </c>
      <c r="X69" s="11">
        <v>963</v>
      </c>
      <c r="Y69" s="11">
        <v>12.7</v>
      </c>
      <c r="Z69" s="17" t="s">
        <v>184</v>
      </c>
      <c r="AA69" s="29">
        <v>39965</v>
      </c>
      <c r="AB69" s="29">
        <v>40391</v>
      </c>
      <c r="AC69" s="17"/>
      <c r="AD69" s="30"/>
      <c r="AE69" s="20">
        <v>40505</v>
      </c>
      <c r="AF69" s="17" t="s">
        <v>57</v>
      </c>
      <c r="AG69" s="32">
        <f ca="1" t="shared" si="2"/>
      </c>
      <c r="AH69" s="31" t="s">
        <v>343</v>
      </c>
    </row>
    <row r="70" spans="1:34" ht="24">
      <c r="A70" s="17">
        <v>47</v>
      </c>
      <c r="B70" s="17">
        <v>62</v>
      </c>
      <c r="C70" s="42">
        <v>91100310100</v>
      </c>
      <c r="D70" s="40">
        <v>2009</v>
      </c>
      <c r="E70" s="40"/>
      <c r="F70" s="19" t="s">
        <v>344</v>
      </c>
      <c r="G70" s="19" t="s">
        <v>345</v>
      </c>
      <c r="H70" s="19" t="s">
        <v>111</v>
      </c>
      <c r="I70" s="17" t="s">
        <v>34</v>
      </c>
      <c r="J70" s="17" t="s">
        <v>247</v>
      </c>
      <c r="K70" s="26">
        <v>500</v>
      </c>
      <c r="L70" s="39"/>
      <c r="M70" s="39"/>
      <c r="N70" s="39"/>
      <c r="O70" s="39"/>
      <c r="P70" s="17">
        <v>200</v>
      </c>
      <c r="Q70" s="17">
        <v>300</v>
      </c>
      <c r="R70" s="17"/>
      <c r="S70" s="17"/>
      <c r="T70" s="17"/>
      <c r="U70" s="17"/>
      <c r="V70" s="17"/>
      <c r="W70" s="11">
        <v>41408.4</v>
      </c>
      <c r="X70" s="11">
        <v>3500</v>
      </c>
      <c r="Y70" s="11">
        <v>19.76</v>
      </c>
      <c r="Z70" s="17" t="s">
        <v>346</v>
      </c>
      <c r="AA70" s="29">
        <v>39722</v>
      </c>
      <c r="AB70" s="29">
        <v>40452</v>
      </c>
      <c r="AC70" s="17"/>
      <c r="AD70" s="30"/>
      <c r="AE70" s="20">
        <v>40512</v>
      </c>
      <c r="AF70" s="17" t="s">
        <v>57</v>
      </c>
      <c r="AG70" s="32">
        <f ca="1" t="shared" si="2"/>
      </c>
      <c r="AH70" s="50" t="s">
        <v>341</v>
      </c>
    </row>
    <row r="71" spans="1:34" ht="22.5">
      <c r="A71" s="17">
        <v>48</v>
      </c>
      <c r="B71" s="17">
        <v>63</v>
      </c>
      <c r="C71" s="42">
        <v>91100610100</v>
      </c>
      <c r="D71" s="40">
        <v>2009</v>
      </c>
      <c r="E71" s="40"/>
      <c r="F71" s="19" t="s">
        <v>347</v>
      </c>
      <c r="G71" s="19" t="s">
        <v>348</v>
      </c>
      <c r="H71" s="19" t="s">
        <v>112</v>
      </c>
      <c r="I71" s="17" t="s">
        <v>349</v>
      </c>
      <c r="J71" s="17" t="s">
        <v>256</v>
      </c>
      <c r="K71" s="26">
        <v>500</v>
      </c>
      <c r="L71" s="39"/>
      <c r="M71" s="39"/>
      <c r="N71" s="39"/>
      <c r="O71" s="39"/>
      <c r="P71" s="17">
        <v>0</v>
      </c>
      <c r="Q71" s="17">
        <v>200</v>
      </c>
      <c r="R71" s="17">
        <v>200</v>
      </c>
      <c r="S71" s="17">
        <v>100</v>
      </c>
      <c r="T71" s="17"/>
      <c r="U71" s="17"/>
      <c r="V71" s="17"/>
      <c r="W71" s="11">
        <v>8800</v>
      </c>
      <c r="X71" s="11">
        <v>300</v>
      </c>
      <c r="Y71" s="11">
        <v>7</v>
      </c>
      <c r="Z71" s="17" t="s">
        <v>185</v>
      </c>
      <c r="AA71" s="29">
        <v>39934</v>
      </c>
      <c r="AB71" s="29">
        <v>40513</v>
      </c>
      <c r="AC71" s="17"/>
      <c r="AD71" s="30"/>
      <c r="AE71" s="20">
        <v>40768</v>
      </c>
      <c r="AF71" s="31"/>
      <c r="AG71" s="32">
        <f ca="1" t="shared" si="2"/>
      </c>
      <c r="AH71" s="62"/>
    </row>
    <row r="72" spans="1:34" ht="22.5">
      <c r="A72" s="17">
        <v>49</v>
      </c>
      <c r="B72" s="17">
        <v>64</v>
      </c>
      <c r="C72" s="42">
        <v>91100510100</v>
      </c>
      <c r="D72" s="40">
        <v>2009</v>
      </c>
      <c r="E72" s="40"/>
      <c r="F72" s="19" t="s">
        <v>350</v>
      </c>
      <c r="G72" s="19" t="s">
        <v>35</v>
      </c>
      <c r="H72" s="19" t="s">
        <v>113</v>
      </c>
      <c r="I72" s="17" t="s">
        <v>17</v>
      </c>
      <c r="J72" s="17" t="s">
        <v>454</v>
      </c>
      <c r="K72" s="26">
        <v>600</v>
      </c>
      <c r="L72" s="39"/>
      <c r="M72" s="39"/>
      <c r="N72" s="39"/>
      <c r="O72" s="39"/>
      <c r="P72" s="17">
        <v>0</v>
      </c>
      <c r="Q72" s="17">
        <v>300</v>
      </c>
      <c r="R72" s="17">
        <v>200</v>
      </c>
      <c r="S72" s="17"/>
      <c r="T72" s="17"/>
      <c r="U72" s="17"/>
      <c r="V72" s="17">
        <v>100</v>
      </c>
      <c r="W72" s="11">
        <v>2100</v>
      </c>
      <c r="X72" s="11">
        <v>2100</v>
      </c>
      <c r="Y72" s="11">
        <v>1.62</v>
      </c>
      <c r="Z72" s="17" t="s">
        <v>181</v>
      </c>
      <c r="AA72" s="29">
        <v>39965</v>
      </c>
      <c r="AB72" s="29">
        <v>40878</v>
      </c>
      <c r="AC72" s="20">
        <v>40693</v>
      </c>
      <c r="AD72" s="17" t="s">
        <v>57</v>
      </c>
      <c r="AE72" s="20"/>
      <c r="AF72" s="31"/>
      <c r="AG72" s="32" t="str">
        <f ca="1" t="shared" si="2"/>
        <v>已超期!</v>
      </c>
      <c r="AH72" s="62"/>
    </row>
    <row r="73" spans="1:34" ht="24">
      <c r="A73" s="17">
        <v>50</v>
      </c>
      <c r="B73" s="17">
        <v>65</v>
      </c>
      <c r="C73" s="42">
        <v>91100210700</v>
      </c>
      <c r="D73" s="40">
        <v>2009</v>
      </c>
      <c r="E73" s="40"/>
      <c r="F73" s="19" t="s">
        <v>351</v>
      </c>
      <c r="G73" s="19" t="s">
        <v>36</v>
      </c>
      <c r="H73" s="19" t="s">
        <v>114</v>
      </c>
      <c r="I73" s="17" t="s">
        <v>37</v>
      </c>
      <c r="J73" s="17" t="s">
        <v>230</v>
      </c>
      <c r="K73" s="26">
        <v>400</v>
      </c>
      <c r="L73" s="39"/>
      <c r="M73" s="39"/>
      <c r="N73" s="39"/>
      <c r="O73" s="39"/>
      <c r="P73" s="17">
        <v>400</v>
      </c>
      <c r="Q73" s="17">
        <v>0</v>
      </c>
      <c r="R73" s="17"/>
      <c r="S73" s="17"/>
      <c r="T73" s="17"/>
      <c r="U73" s="17"/>
      <c r="V73" s="17"/>
      <c r="W73" s="11">
        <v>2600</v>
      </c>
      <c r="X73" s="11">
        <v>860</v>
      </c>
      <c r="Y73" s="11">
        <v>0.18</v>
      </c>
      <c r="Z73" s="17" t="s">
        <v>186</v>
      </c>
      <c r="AA73" s="29">
        <v>39479</v>
      </c>
      <c r="AB73" s="29">
        <v>40603</v>
      </c>
      <c r="AC73" s="17"/>
      <c r="AD73" s="30"/>
      <c r="AE73" s="20">
        <v>40774</v>
      </c>
      <c r="AF73" s="31"/>
      <c r="AG73" s="32">
        <f ca="1" t="shared" si="2"/>
      </c>
      <c r="AH73" s="50" t="s">
        <v>338</v>
      </c>
    </row>
    <row r="74" spans="1:34" ht="14.25">
      <c r="A74" s="108">
        <v>51</v>
      </c>
      <c r="B74" s="31"/>
      <c r="C74" s="49">
        <v>91100110400</v>
      </c>
      <c r="D74" s="40">
        <v>2009</v>
      </c>
      <c r="E74" s="40"/>
      <c r="F74" s="56" t="s">
        <v>352</v>
      </c>
      <c r="G74" s="19"/>
      <c r="H74" s="19"/>
      <c r="I74" s="17"/>
      <c r="J74" s="17" t="s">
        <v>228</v>
      </c>
      <c r="K74" s="26">
        <v>0</v>
      </c>
      <c r="L74" s="39"/>
      <c r="M74" s="39"/>
      <c r="N74" s="39"/>
      <c r="O74" s="39"/>
      <c r="P74" s="17">
        <v>0</v>
      </c>
      <c r="Q74" s="17">
        <v>0</v>
      </c>
      <c r="R74" s="17"/>
      <c r="S74" s="17"/>
      <c r="T74" s="17"/>
      <c r="U74" s="17"/>
      <c r="V74" s="17"/>
      <c r="W74" s="11"/>
      <c r="X74" s="11"/>
      <c r="Y74" s="11"/>
      <c r="Z74" s="17"/>
      <c r="AA74" s="29">
        <v>39965</v>
      </c>
      <c r="AB74" s="29">
        <v>41244</v>
      </c>
      <c r="AC74" s="17"/>
      <c r="AD74" s="30"/>
      <c r="AE74" s="20"/>
      <c r="AF74" s="31"/>
      <c r="AG74" s="32" t="str">
        <f ca="1" t="shared" si="2"/>
        <v>已超期!</v>
      </c>
      <c r="AH74" s="18"/>
    </row>
    <row r="75" spans="1:34" ht="22.5">
      <c r="A75" s="109"/>
      <c r="B75" s="31">
        <v>66</v>
      </c>
      <c r="C75" s="49">
        <v>91100110401</v>
      </c>
      <c r="D75" s="40">
        <v>2009</v>
      </c>
      <c r="E75" s="53"/>
      <c r="F75" s="24" t="s">
        <v>353</v>
      </c>
      <c r="G75" s="19" t="s">
        <v>46</v>
      </c>
      <c r="H75" s="19" t="s">
        <v>115</v>
      </c>
      <c r="I75" s="17" t="s">
        <v>354</v>
      </c>
      <c r="J75" s="17" t="s">
        <v>228</v>
      </c>
      <c r="K75" s="26">
        <v>200</v>
      </c>
      <c r="L75" s="39"/>
      <c r="M75" s="39"/>
      <c r="N75" s="39"/>
      <c r="O75" s="39"/>
      <c r="P75" s="17">
        <v>0</v>
      </c>
      <c r="Q75" s="17">
        <v>100</v>
      </c>
      <c r="R75" s="17"/>
      <c r="S75" s="17"/>
      <c r="T75" s="17"/>
      <c r="U75" s="17"/>
      <c r="V75" s="17">
        <v>100</v>
      </c>
      <c r="W75" s="11">
        <v>260</v>
      </c>
      <c r="X75" s="11">
        <v>260</v>
      </c>
      <c r="Y75" s="11">
        <v>0.18</v>
      </c>
      <c r="Z75" s="17" t="s">
        <v>187</v>
      </c>
      <c r="AA75" s="29">
        <v>40238</v>
      </c>
      <c r="AB75" s="29">
        <v>41244</v>
      </c>
      <c r="AC75" s="17"/>
      <c r="AD75" s="30"/>
      <c r="AE75" s="20"/>
      <c r="AF75" s="31"/>
      <c r="AG75" s="32" t="str">
        <f ca="1" t="shared" si="2"/>
        <v>已超期!</v>
      </c>
      <c r="AH75" s="18"/>
    </row>
    <row r="76" spans="1:36" ht="22.5">
      <c r="A76" s="109"/>
      <c r="B76" s="31">
        <v>67</v>
      </c>
      <c r="C76" s="49">
        <v>91100110402</v>
      </c>
      <c r="D76" s="40">
        <v>2009</v>
      </c>
      <c r="E76" s="53"/>
      <c r="F76" s="24" t="s">
        <v>355</v>
      </c>
      <c r="G76" s="19" t="s">
        <v>47</v>
      </c>
      <c r="H76" s="19" t="s">
        <v>116</v>
      </c>
      <c r="I76" s="17" t="s">
        <v>356</v>
      </c>
      <c r="J76" s="17" t="s">
        <v>228</v>
      </c>
      <c r="K76" s="26">
        <v>200</v>
      </c>
      <c r="L76" s="39"/>
      <c r="M76" s="39"/>
      <c r="N76" s="39"/>
      <c r="O76" s="39"/>
      <c r="P76" s="17">
        <v>0</v>
      </c>
      <c r="Q76" s="17">
        <v>100</v>
      </c>
      <c r="R76" s="17"/>
      <c r="S76" s="17"/>
      <c r="T76" s="17"/>
      <c r="U76" s="17"/>
      <c r="V76" s="17">
        <v>100</v>
      </c>
      <c r="W76" s="11">
        <v>300</v>
      </c>
      <c r="X76" s="11">
        <v>120</v>
      </c>
      <c r="Y76" s="11">
        <v>2.4</v>
      </c>
      <c r="Z76" s="17" t="s">
        <v>188</v>
      </c>
      <c r="AA76" s="29">
        <v>39965</v>
      </c>
      <c r="AB76" s="29">
        <v>41061</v>
      </c>
      <c r="AC76" s="17"/>
      <c r="AD76" s="30"/>
      <c r="AE76" s="20"/>
      <c r="AF76" s="31"/>
      <c r="AG76" s="32" t="str">
        <f ca="1" t="shared" si="2"/>
        <v>已超期!</v>
      </c>
      <c r="AH76" s="18"/>
      <c r="AJ76" s="61">
        <f>356.57+364.36</f>
        <v>720.9300000000001</v>
      </c>
    </row>
    <row r="77" spans="1:34" ht="22.5">
      <c r="A77" s="110"/>
      <c r="B77" s="31">
        <v>68</v>
      </c>
      <c r="C77" s="49">
        <v>91100110403</v>
      </c>
      <c r="D77" s="40">
        <v>2009</v>
      </c>
      <c r="E77" s="53"/>
      <c r="F77" s="24" t="s">
        <v>357</v>
      </c>
      <c r="G77" s="19" t="s">
        <v>48</v>
      </c>
      <c r="H77" s="19" t="s">
        <v>117</v>
      </c>
      <c r="I77" s="17" t="s">
        <v>358</v>
      </c>
      <c r="J77" s="17" t="s">
        <v>228</v>
      </c>
      <c r="K77" s="26">
        <v>200</v>
      </c>
      <c r="L77" s="39"/>
      <c r="M77" s="39"/>
      <c r="N77" s="39"/>
      <c r="O77" s="39"/>
      <c r="P77" s="17">
        <v>0</v>
      </c>
      <c r="Q77" s="17">
        <v>100</v>
      </c>
      <c r="R77" s="17"/>
      <c r="S77" s="17"/>
      <c r="T77" s="17"/>
      <c r="U77" s="17"/>
      <c r="V77" s="17">
        <v>100</v>
      </c>
      <c r="W77" s="11">
        <v>265</v>
      </c>
      <c r="X77" s="11">
        <v>220</v>
      </c>
      <c r="Y77" s="11">
        <v>2.91</v>
      </c>
      <c r="Z77" s="17" t="s">
        <v>189</v>
      </c>
      <c r="AA77" s="29">
        <v>40026</v>
      </c>
      <c r="AB77" s="29">
        <v>41122</v>
      </c>
      <c r="AC77" s="17"/>
      <c r="AD77" s="30"/>
      <c r="AE77" s="20"/>
      <c r="AF77" s="31"/>
      <c r="AG77" s="32" t="str">
        <f ca="1" t="shared" si="2"/>
        <v>已超期!</v>
      </c>
      <c r="AH77" s="18"/>
    </row>
    <row r="78" spans="1:34" ht="22.5">
      <c r="A78" s="58">
        <v>52</v>
      </c>
      <c r="B78" s="31">
        <v>69</v>
      </c>
      <c r="C78" s="23" t="s">
        <v>360</v>
      </c>
      <c r="D78" s="19">
        <v>2011</v>
      </c>
      <c r="E78" s="19"/>
      <c r="F78" s="19" t="s">
        <v>196</v>
      </c>
      <c r="G78" s="24" t="s">
        <v>361</v>
      </c>
      <c r="H78" s="25"/>
      <c r="I78" s="17" t="s">
        <v>359</v>
      </c>
      <c r="J78" s="17" t="s">
        <v>230</v>
      </c>
      <c r="K78" s="26">
        <f>Q78+R78</f>
        <v>300</v>
      </c>
      <c r="L78" s="27"/>
      <c r="M78" s="27"/>
      <c r="N78" s="27"/>
      <c r="O78" s="27"/>
      <c r="P78" s="27"/>
      <c r="Q78" s="69">
        <v>210</v>
      </c>
      <c r="R78" s="69">
        <v>90</v>
      </c>
      <c r="S78" s="59"/>
      <c r="T78" s="59"/>
      <c r="U78" s="59"/>
      <c r="V78" s="28"/>
      <c r="W78" s="11">
        <v>8100</v>
      </c>
      <c r="X78" s="11">
        <v>8100</v>
      </c>
      <c r="Y78" s="11">
        <v>5</v>
      </c>
      <c r="Z78" s="17" t="s">
        <v>210</v>
      </c>
      <c r="AA78" s="29"/>
      <c r="AB78" s="29"/>
      <c r="AC78" s="17"/>
      <c r="AD78" s="30"/>
      <c r="AE78" s="20"/>
      <c r="AF78" s="31"/>
      <c r="AG78" s="32"/>
      <c r="AH78" s="50" t="s">
        <v>441</v>
      </c>
    </row>
    <row r="79" spans="1:34" ht="22.5">
      <c r="A79" s="22">
        <v>53</v>
      </c>
      <c r="B79" s="31">
        <v>70</v>
      </c>
      <c r="C79" s="23"/>
      <c r="D79" s="19">
        <v>2011</v>
      </c>
      <c r="E79" s="19"/>
      <c r="F79" s="19" t="s">
        <v>197</v>
      </c>
      <c r="G79" s="24" t="s">
        <v>251</v>
      </c>
      <c r="H79" s="25"/>
      <c r="I79" s="17" t="s">
        <v>362</v>
      </c>
      <c r="J79" s="17" t="s">
        <v>247</v>
      </c>
      <c r="K79" s="26">
        <f>Q79+R79</f>
        <v>270</v>
      </c>
      <c r="L79" s="27"/>
      <c r="M79" s="39"/>
      <c r="N79" s="27"/>
      <c r="O79" s="27"/>
      <c r="P79" s="27"/>
      <c r="Q79" s="69">
        <v>189</v>
      </c>
      <c r="R79" s="69">
        <v>81</v>
      </c>
      <c r="S79" s="59"/>
      <c r="T79" s="59"/>
      <c r="U79" s="59"/>
      <c r="V79" s="28"/>
      <c r="W79" s="11">
        <v>8400</v>
      </c>
      <c r="X79" s="11">
        <v>1862</v>
      </c>
      <c r="Y79" s="11">
        <v>0.6</v>
      </c>
      <c r="Z79" s="17" t="s">
        <v>363</v>
      </c>
      <c r="AA79" s="29"/>
      <c r="AB79" s="29"/>
      <c r="AC79" s="17"/>
      <c r="AD79" s="30"/>
      <c r="AE79" s="20"/>
      <c r="AF79" s="31"/>
      <c r="AG79" s="32"/>
      <c r="AH79" s="50" t="s">
        <v>441</v>
      </c>
    </row>
    <row r="80" spans="1:34" ht="14.25">
      <c r="A80" s="22">
        <v>54</v>
      </c>
      <c r="B80" s="31">
        <v>71</v>
      </c>
      <c r="C80" s="23"/>
      <c r="D80" s="19" t="s">
        <v>447</v>
      </c>
      <c r="E80" s="19"/>
      <c r="F80" s="19" t="s">
        <v>445</v>
      </c>
      <c r="G80" s="24" t="s">
        <v>444</v>
      </c>
      <c r="H80" s="25"/>
      <c r="I80" s="17"/>
      <c r="J80" s="17" t="s">
        <v>129</v>
      </c>
      <c r="K80" s="26">
        <f>Q80+R80</f>
        <v>250</v>
      </c>
      <c r="L80" s="27"/>
      <c r="M80" s="39"/>
      <c r="N80" s="27"/>
      <c r="O80" s="27"/>
      <c r="P80" s="27"/>
      <c r="Q80" s="69">
        <v>175</v>
      </c>
      <c r="R80" s="69">
        <v>75</v>
      </c>
      <c r="S80" s="59"/>
      <c r="T80" s="59"/>
      <c r="U80" s="59"/>
      <c r="V80" s="28"/>
      <c r="W80" s="11"/>
      <c r="X80" s="11"/>
      <c r="Y80" s="11"/>
      <c r="Z80" s="17"/>
      <c r="AA80" s="29"/>
      <c r="AB80" s="29"/>
      <c r="AC80" s="17"/>
      <c r="AD80" s="30"/>
      <c r="AE80" s="20"/>
      <c r="AF80" s="31"/>
      <c r="AG80" s="32"/>
      <c r="AH80" s="50" t="s">
        <v>441</v>
      </c>
    </row>
    <row r="81" spans="1:34" ht="14.25">
      <c r="A81" s="17"/>
      <c r="B81" s="17"/>
      <c r="C81" s="64"/>
      <c r="D81" s="17"/>
      <c r="E81" s="17"/>
      <c r="F81" s="52" t="s">
        <v>38</v>
      </c>
      <c r="G81" s="39"/>
      <c r="H81" s="39"/>
      <c r="I81" s="51"/>
      <c r="J81" s="51"/>
      <c r="K81" s="26">
        <f>SUM(K4:K80)</f>
        <v>41980</v>
      </c>
      <c r="L81" s="26">
        <f>SUM(L4:L79)</f>
        <v>600</v>
      </c>
      <c r="M81" s="26">
        <f>SUM(M4:M79)</f>
        <v>2300</v>
      </c>
      <c r="N81" s="26">
        <f>SUM(N4:N79)</f>
        <v>3000</v>
      </c>
      <c r="O81" s="26">
        <f>SUM(O4:O79)</f>
        <v>13800</v>
      </c>
      <c r="P81" s="26">
        <f>SUM(P4:P79)</f>
        <v>11100</v>
      </c>
      <c r="Q81" s="26">
        <f>SUM(Q4:Q80)</f>
        <v>5756</v>
      </c>
      <c r="R81" s="26">
        <f>SUM(R4:R80)</f>
        <v>2524</v>
      </c>
      <c r="S81" s="26">
        <f>SUM(S4:S79)</f>
        <v>600</v>
      </c>
      <c r="T81" s="26">
        <f>SUM(T4:T79)</f>
        <v>0</v>
      </c>
      <c r="U81" s="26">
        <f>SUM(U4:U79)</f>
        <v>0</v>
      </c>
      <c r="V81" s="26">
        <f>SUM(V4:V79)</f>
        <v>2100</v>
      </c>
      <c r="W81" s="26">
        <f>SUM(W4:W79)+3185</f>
        <v>1864851.67</v>
      </c>
      <c r="X81" s="26">
        <f>SUM(X4:X79)+3185</f>
        <v>253404.87900000002</v>
      </c>
      <c r="Y81" s="26">
        <f>SUM(Y4:Y79)+5</f>
        <v>662.1747670000001</v>
      </c>
      <c r="Z81" s="26"/>
      <c r="AA81" s="62"/>
      <c r="AB81" s="62"/>
      <c r="AC81" s="17"/>
      <c r="AD81" s="30"/>
      <c r="AE81" s="65"/>
      <c r="AF81" s="62"/>
      <c r="AG81" s="31"/>
      <c r="AH81" s="50"/>
    </row>
    <row r="82" spans="1:34" ht="15" hidden="1">
      <c r="A82" s="93" t="s">
        <v>448</v>
      </c>
      <c r="B82" s="91"/>
      <c r="C82" s="91"/>
      <c r="D82" s="91"/>
      <c r="E82" s="91"/>
      <c r="F82" s="91"/>
      <c r="G82" s="91"/>
      <c r="H82" s="91"/>
      <c r="I82" s="92"/>
      <c r="J82" s="33" t="s">
        <v>129</v>
      </c>
      <c r="K82" s="26">
        <f aca="true" t="shared" si="3" ref="K82:Y82">SUMIF($J4:$J80,"高新处",K4:K80)</f>
        <v>25510</v>
      </c>
      <c r="L82" s="26">
        <f t="shared" si="3"/>
        <v>400</v>
      </c>
      <c r="M82" s="26">
        <f t="shared" si="3"/>
        <v>1400</v>
      </c>
      <c r="N82" s="26">
        <f t="shared" si="3"/>
        <v>1900</v>
      </c>
      <c r="O82" s="26">
        <f t="shared" si="3"/>
        <v>7500</v>
      </c>
      <c r="P82" s="26">
        <f t="shared" si="3"/>
        <v>7900</v>
      </c>
      <c r="Q82" s="26">
        <f t="shared" si="3"/>
        <v>2867</v>
      </c>
      <c r="R82" s="26">
        <f t="shared" si="3"/>
        <v>1943</v>
      </c>
      <c r="S82" s="26">
        <f t="shared" si="3"/>
        <v>500</v>
      </c>
      <c r="T82" s="26">
        <f t="shared" si="3"/>
        <v>0</v>
      </c>
      <c r="U82" s="26">
        <f t="shared" si="3"/>
        <v>0</v>
      </c>
      <c r="V82" s="26">
        <f t="shared" si="3"/>
        <v>900</v>
      </c>
      <c r="W82" s="26">
        <f t="shared" si="3"/>
        <v>1609656</v>
      </c>
      <c r="X82" s="26">
        <f t="shared" si="3"/>
        <v>194604.97</v>
      </c>
      <c r="Y82" s="26">
        <f t="shared" si="3"/>
        <v>360.2542269999999</v>
      </c>
      <c r="Z82" s="62"/>
      <c r="AA82" s="62"/>
      <c r="AB82" s="62"/>
      <c r="AC82" s="62"/>
      <c r="AD82" s="62"/>
      <c r="AE82" s="62"/>
      <c r="AF82" s="62"/>
      <c r="AG82" s="62"/>
      <c r="AH82" s="62"/>
    </row>
    <row r="83" spans="1:34" ht="15" hidden="1">
      <c r="A83" s="90" t="s">
        <v>449</v>
      </c>
      <c r="B83" s="91"/>
      <c r="C83" s="91"/>
      <c r="D83" s="91"/>
      <c r="E83" s="91"/>
      <c r="F83" s="91"/>
      <c r="G83" s="91"/>
      <c r="H83" s="91"/>
      <c r="I83" s="92"/>
      <c r="J83" s="33" t="s">
        <v>128</v>
      </c>
      <c r="K83" s="26">
        <f aca="true" t="shared" si="4" ref="K83:Y83">SUMIF($J4:$J80,$J83,K4:K80)</f>
        <v>7170</v>
      </c>
      <c r="L83" s="26">
        <f t="shared" si="4"/>
        <v>0</v>
      </c>
      <c r="M83" s="26">
        <f t="shared" si="4"/>
        <v>200</v>
      </c>
      <c r="N83" s="26">
        <f t="shared" si="4"/>
        <v>600</v>
      </c>
      <c r="O83" s="26">
        <f t="shared" si="4"/>
        <v>3000</v>
      </c>
      <c r="P83" s="26">
        <f t="shared" si="4"/>
        <v>1400</v>
      </c>
      <c r="Q83" s="26">
        <f t="shared" si="4"/>
        <v>1689</v>
      </c>
      <c r="R83" s="26">
        <f t="shared" si="4"/>
        <v>181</v>
      </c>
      <c r="S83" s="26">
        <f t="shared" si="4"/>
        <v>0</v>
      </c>
      <c r="T83" s="26">
        <f t="shared" si="4"/>
        <v>0</v>
      </c>
      <c r="U83" s="26">
        <f t="shared" si="4"/>
        <v>0</v>
      </c>
      <c r="V83" s="26">
        <f t="shared" si="4"/>
        <v>100</v>
      </c>
      <c r="W83" s="26">
        <f t="shared" si="4"/>
        <v>216267.85</v>
      </c>
      <c r="X83" s="26">
        <f t="shared" si="4"/>
        <v>34339.089</v>
      </c>
      <c r="Y83" s="26">
        <f t="shared" si="4"/>
        <v>167.79899999999998</v>
      </c>
      <c r="Z83" s="62"/>
      <c r="AA83" s="62"/>
      <c r="AB83" s="62"/>
      <c r="AC83" s="62"/>
      <c r="AD83" s="62"/>
      <c r="AE83" s="62"/>
      <c r="AF83" s="62"/>
      <c r="AG83" s="62"/>
      <c r="AH83" s="62"/>
    </row>
    <row r="84" spans="1:34" ht="15" hidden="1">
      <c r="A84" s="90" t="s">
        <v>450</v>
      </c>
      <c r="B84" s="91"/>
      <c r="C84" s="91"/>
      <c r="D84" s="91"/>
      <c r="E84" s="91"/>
      <c r="F84" s="91"/>
      <c r="G84" s="91"/>
      <c r="H84" s="91"/>
      <c r="I84" s="92"/>
      <c r="J84" s="33" t="s">
        <v>130</v>
      </c>
      <c r="K84" s="26">
        <f aca="true" t="shared" si="5" ref="K84:Y84">SUMIF($J4:$J80,$J84,K4:K80)</f>
        <v>7000</v>
      </c>
      <c r="L84" s="26">
        <f t="shared" si="5"/>
        <v>200</v>
      </c>
      <c r="M84" s="26">
        <f t="shared" si="5"/>
        <v>700</v>
      </c>
      <c r="N84" s="26">
        <f t="shared" si="5"/>
        <v>500</v>
      </c>
      <c r="O84" s="26">
        <f t="shared" si="5"/>
        <v>2500</v>
      </c>
      <c r="P84" s="26">
        <f t="shared" si="5"/>
        <v>1400</v>
      </c>
      <c r="Q84" s="26">
        <f t="shared" si="5"/>
        <v>700</v>
      </c>
      <c r="R84" s="26">
        <f t="shared" si="5"/>
        <v>0</v>
      </c>
      <c r="S84" s="26">
        <f t="shared" si="5"/>
        <v>0</v>
      </c>
      <c r="T84" s="26">
        <f t="shared" si="5"/>
        <v>0</v>
      </c>
      <c r="U84" s="26">
        <f t="shared" si="5"/>
        <v>0</v>
      </c>
      <c r="V84" s="26">
        <f t="shared" si="5"/>
        <v>1000</v>
      </c>
      <c r="W84" s="26">
        <f t="shared" si="5"/>
        <v>18033</v>
      </c>
      <c r="X84" s="26">
        <f t="shared" si="5"/>
        <v>12898</v>
      </c>
      <c r="Y84" s="26">
        <f t="shared" si="5"/>
        <v>113.66551000000001</v>
      </c>
      <c r="Z84" s="62"/>
      <c r="AA84" s="62"/>
      <c r="AB84" s="62"/>
      <c r="AC84" s="62"/>
      <c r="AD84" s="62"/>
      <c r="AE84" s="62"/>
      <c r="AF84" s="62"/>
      <c r="AG84" s="62"/>
      <c r="AH84" s="62"/>
    </row>
    <row r="85" spans="1:34" ht="15" hidden="1">
      <c r="A85" s="90" t="s">
        <v>451</v>
      </c>
      <c r="B85" s="91"/>
      <c r="C85" s="91"/>
      <c r="D85" s="91"/>
      <c r="E85" s="91"/>
      <c r="F85" s="91"/>
      <c r="G85" s="91"/>
      <c r="H85" s="91"/>
      <c r="I85" s="92"/>
      <c r="J85" s="33" t="s">
        <v>446</v>
      </c>
      <c r="K85" s="26">
        <f aca="true" t="shared" si="6" ref="K85:Y85">SUMIF($J4:$J80,$J85,K4:K80)</f>
        <v>1200</v>
      </c>
      <c r="L85" s="26">
        <f t="shared" si="6"/>
        <v>0</v>
      </c>
      <c r="M85" s="26">
        <f t="shared" si="6"/>
        <v>0</v>
      </c>
      <c r="N85" s="26">
        <f t="shared" si="6"/>
        <v>0</v>
      </c>
      <c r="O85" s="26">
        <f t="shared" si="6"/>
        <v>600</v>
      </c>
      <c r="P85" s="26">
        <f t="shared" si="6"/>
        <v>0</v>
      </c>
      <c r="Q85" s="26">
        <f t="shared" si="6"/>
        <v>300</v>
      </c>
      <c r="R85" s="26">
        <f t="shared" si="6"/>
        <v>200</v>
      </c>
      <c r="S85" s="26">
        <f t="shared" si="6"/>
        <v>0</v>
      </c>
      <c r="T85" s="26">
        <f t="shared" si="6"/>
        <v>0</v>
      </c>
      <c r="U85" s="26">
        <f t="shared" si="6"/>
        <v>0</v>
      </c>
      <c r="V85" s="26">
        <f t="shared" si="6"/>
        <v>100</v>
      </c>
      <c r="W85" s="26">
        <f t="shared" si="6"/>
        <v>5589.82</v>
      </c>
      <c r="X85" s="26">
        <f t="shared" si="6"/>
        <v>4757.82</v>
      </c>
      <c r="Y85" s="26">
        <f t="shared" si="6"/>
        <v>2.45603</v>
      </c>
      <c r="Z85" s="62"/>
      <c r="AA85" s="62"/>
      <c r="AB85" s="62"/>
      <c r="AC85" s="62"/>
      <c r="AD85" s="62"/>
      <c r="AE85" s="62"/>
      <c r="AF85" s="62"/>
      <c r="AG85" s="62"/>
      <c r="AH85" s="62"/>
    </row>
    <row r="86" spans="1:34" ht="15" hidden="1">
      <c r="A86" s="90" t="s">
        <v>452</v>
      </c>
      <c r="B86" s="91"/>
      <c r="C86" s="91"/>
      <c r="D86" s="91"/>
      <c r="E86" s="91"/>
      <c r="F86" s="91"/>
      <c r="G86" s="91"/>
      <c r="H86" s="91"/>
      <c r="I86" s="92"/>
      <c r="J86" s="33" t="s">
        <v>453</v>
      </c>
      <c r="K86" s="26">
        <f aca="true" t="shared" si="7" ref="K86:Y86">SUMIF($J4:$J80,$J86,K4:K80)</f>
        <v>1100</v>
      </c>
      <c r="L86" s="26">
        <f t="shared" si="7"/>
        <v>0</v>
      </c>
      <c r="M86" s="26">
        <f t="shared" si="7"/>
        <v>0</v>
      </c>
      <c r="N86" s="26">
        <f t="shared" si="7"/>
        <v>0</v>
      </c>
      <c r="O86" s="26">
        <f t="shared" si="7"/>
        <v>200</v>
      </c>
      <c r="P86" s="26">
        <f t="shared" si="7"/>
        <v>400</v>
      </c>
      <c r="Q86" s="26">
        <f t="shared" si="7"/>
        <v>200</v>
      </c>
      <c r="R86" s="26">
        <f t="shared" si="7"/>
        <v>200</v>
      </c>
      <c r="S86" s="26">
        <f t="shared" si="7"/>
        <v>100</v>
      </c>
      <c r="T86" s="26">
        <f t="shared" si="7"/>
        <v>0</v>
      </c>
      <c r="U86" s="26">
        <f t="shared" si="7"/>
        <v>0</v>
      </c>
      <c r="V86" s="26">
        <f t="shared" si="7"/>
        <v>0</v>
      </c>
      <c r="W86" s="26">
        <f t="shared" si="7"/>
        <v>12120</v>
      </c>
      <c r="X86" s="26">
        <f t="shared" si="7"/>
        <v>3620</v>
      </c>
      <c r="Y86" s="26">
        <f t="shared" si="7"/>
        <v>13</v>
      </c>
      <c r="Z86" s="62"/>
      <c r="AA86" s="62"/>
      <c r="AB86" s="62"/>
      <c r="AC86" s="62"/>
      <c r="AD86" s="62"/>
      <c r="AE86" s="62"/>
      <c r="AF86" s="62"/>
      <c r="AG86" s="62"/>
      <c r="AH86" s="62"/>
    </row>
    <row r="88" ht="14.25"/>
    <row r="89" ht="14.25"/>
    <row r="90" ht="14.25"/>
    <row r="91" ht="14.25"/>
  </sheetData>
  <sheetProtection/>
  <autoFilter ref="A3:AH86"/>
  <mergeCells count="32">
    <mergeCell ref="A59:A62"/>
    <mergeCell ref="A41:A43"/>
    <mergeCell ref="F2:F3"/>
    <mergeCell ref="AC2:AD2"/>
    <mergeCell ref="Y2:Y3"/>
    <mergeCell ref="W2:W3"/>
    <mergeCell ref="X2:X3"/>
    <mergeCell ref="G2:G3"/>
    <mergeCell ref="H2:H3"/>
    <mergeCell ref="AH2:AH3"/>
    <mergeCell ref="AG2:AG3"/>
    <mergeCell ref="AE2:AF2"/>
    <mergeCell ref="A56:A58"/>
    <mergeCell ref="J2:J3"/>
    <mergeCell ref="A45:A55"/>
    <mergeCell ref="A4:A5"/>
    <mergeCell ref="A21:A22"/>
    <mergeCell ref="C2:C3"/>
    <mergeCell ref="A1:AE1"/>
    <mergeCell ref="A2:A3"/>
    <mergeCell ref="B2:B3"/>
    <mergeCell ref="I2:I3"/>
    <mergeCell ref="Z2:Z3"/>
    <mergeCell ref="AA2:AA3"/>
    <mergeCell ref="AB2:AB3"/>
    <mergeCell ref="K2:V2"/>
    <mergeCell ref="A86:I86"/>
    <mergeCell ref="A82:I82"/>
    <mergeCell ref="A83:I83"/>
    <mergeCell ref="A84:I84"/>
    <mergeCell ref="A85:I85"/>
    <mergeCell ref="A74:A77"/>
  </mergeCells>
  <printOptions horizontalCentered="1"/>
  <pageMargins left="0.3937007874015748" right="0.35433070866141736" top="0.43" bottom="0.31496062992125984" header="0.36" footer="0.2362204724409449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kjtjhc188</dc:creator>
  <cp:keywords/>
  <dc:description/>
  <cp:lastModifiedBy>郭建</cp:lastModifiedBy>
  <cp:lastPrinted>2016-07-19T08:36:12Z</cp:lastPrinted>
  <dcterms:created xsi:type="dcterms:W3CDTF">1996-12-17T01:32:42Z</dcterms:created>
  <dcterms:modified xsi:type="dcterms:W3CDTF">2019-09-10T00:59:45Z</dcterms:modified>
  <cp:category/>
  <cp:version/>
  <cp:contentType/>
  <cp:contentStatus/>
</cp:coreProperties>
</file>